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840" windowHeight="9735" tabRatio="913"/>
  </bookViews>
  <sheets>
    <sheet name="Стационар 1 квартал" sheetId="13" r:id="rId1"/>
    <sheet name="полустационар 1 квартал" sheetId="2" r:id="rId2"/>
  </sheets>
  <calcPr calcId="152511"/>
</workbook>
</file>

<file path=xl/calcChain.xml><?xml version="1.0" encoding="utf-8"?>
<calcChain xmlns="http://schemas.openxmlformats.org/spreadsheetml/2006/main">
  <c r="AM38" i="13" l="1"/>
  <c r="AM38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A23" i="2"/>
  <c r="AB23" i="2"/>
  <c r="AC23" i="2"/>
  <c r="AD23" i="2"/>
  <c r="AE23" i="2"/>
  <c r="AF23" i="2"/>
  <c r="AG23" i="2"/>
  <c r="AG36" i="2" s="1"/>
  <c r="AH23" i="2"/>
  <c r="AI23" i="2"/>
  <c r="AJ23" i="2"/>
  <c r="AK23" i="2"/>
  <c r="AL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Q36" i="2" s="1"/>
  <c r="R35" i="2"/>
  <c r="S35" i="2"/>
  <c r="T35" i="2"/>
  <c r="U35" i="2"/>
  <c r="V35" i="2"/>
  <c r="W35" i="2"/>
  <c r="X35" i="2"/>
  <c r="Y35" i="2"/>
  <c r="Z35" i="2"/>
  <c r="D30" i="2"/>
  <c r="D36" i="2" s="1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R36" i="2" s="1"/>
  <c r="S30" i="2"/>
  <c r="T30" i="2"/>
  <c r="U30" i="2"/>
  <c r="V30" i="2"/>
  <c r="W30" i="2"/>
  <c r="X30" i="2"/>
  <c r="Y30" i="2"/>
  <c r="Z30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D10" i="2"/>
  <c r="E10" i="2"/>
  <c r="F10" i="2"/>
  <c r="F36" i="2" s="1"/>
  <c r="G10" i="2"/>
  <c r="H10" i="2"/>
  <c r="I10" i="2"/>
  <c r="J10" i="2"/>
  <c r="K10" i="2"/>
  <c r="L10" i="2"/>
  <c r="M10" i="2"/>
  <c r="N10" i="2"/>
  <c r="O10" i="2"/>
  <c r="P10" i="2"/>
  <c r="P36" i="2" s="1"/>
  <c r="Q10" i="2"/>
  <c r="R10" i="2"/>
  <c r="S10" i="2"/>
  <c r="T10" i="2"/>
  <c r="T36" i="2" s="1"/>
  <c r="U10" i="2"/>
  <c r="V10" i="2"/>
  <c r="V36" i="2" s="1"/>
  <c r="W10" i="2"/>
  <c r="X10" i="2"/>
  <c r="Y10" i="2"/>
  <c r="Z10" i="2"/>
  <c r="Z36" i="2" s="1"/>
  <c r="G36" i="2" l="1"/>
  <c r="E36" i="2"/>
  <c r="AA36" i="2"/>
  <c r="AD36" i="2"/>
  <c r="AL36" i="2"/>
  <c r="AH36" i="2"/>
  <c r="AF36" i="2"/>
  <c r="AK36" i="2"/>
  <c r="Y36" i="2"/>
  <c r="X36" i="2"/>
  <c r="W36" i="2"/>
  <c r="S36" i="2"/>
  <c r="U36" i="2"/>
  <c r="AJ36" i="2"/>
  <c r="AI36" i="2"/>
  <c r="O36" i="2"/>
  <c r="N36" i="2"/>
  <c r="M36" i="2"/>
  <c r="L36" i="2"/>
  <c r="K36" i="2"/>
  <c r="AE36" i="2"/>
  <c r="I36" i="2"/>
  <c r="J36" i="2"/>
  <c r="H36" i="2"/>
  <c r="AC36" i="2"/>
  <c r="AB36" i="2"/>
  <c r="AA30" i="13"/>
  <c r="AE23" i="13"/>
  <c r="AF23" i="13"/>
  <c r="AG23" i="13"/>
  <c r="AH23" i="13"/>
  <c r="AI23" i="13"/>
  <c r="AJ23" i="13"/>
  <c r="AK23" i="13"/>
  <c r="T23" i="13"/>
  <c r="U23" i="13"/>
  <c r="V23" i="13"/>
  <c r="W23" i="13"/>
  <c r="X23" i="13"/>
  <c r="Y23" i="13"/>
  <c r="Z23" i="13"/>
  <c r="AA23" i="13"/>
  <c r="AB23" i="13"/>
  <c r="AC23" i="13"/>
  <c r="G23" i="13"/>
  <c r="H23" i="13"/>
  <c r="I23" i="13"/>
  <c r="J23" i="13"/>
  <c r="AC35" i="13" l="1"/>
  <c r="AD35" i="13"/>
  <c r="AE35" i="13"/>
  <c r="AF35" i="13"/>
  <c r="AG35" i="13"/>
  <c r="AH35" i="13"/>
  <c r="AI35" i="13"/>
  <c r="AJ35" i="13"/>
  <c r="AK35" i="13"/>
  <c r="AL35" i="13"/>
  <c r="F35" i="13"/>
  <c r="G35" i="13"/>
  <c r="G36" i="13" s="1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0" i="13"/>
  <c r="AD30" i="13"/>
  <c r="AE30" i="13"/>
  <c r="AF30" i="13"/>
  <c r="AG30" i="13"/>
  <c r="AH30" i="13"/>
  <c r="AI30" i="13"/>
  <c r="AJ30" i="13"/>
  <c r="AK30" i="13"/>
  <c r="AL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B30" i="13"/>
  <c r="AC18" i="13"/>
  <c r="AD18" i="13"/>
  <c r="AE18" i="13"/>
  <c r="AF18" i="13"/>
  <c r="AG18" i="13"/>
  <c r="AH18" i="13"/>
  <c r="AI18" i="13"/>
  <c r="AJ18" i="13"/>
  <c r="AK18" i="13"/>
  <c r="AL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A10" i="13"/>
  <c r="AB10" i="13"/>
  <c r="AC10" i="13"/>
  <c r="AD10" i="13"/>
  <c r="AE10" i="13"/>
  <c r="AF10" i="13"/>
  <c r="AG10" i="13"/>
  <c r="AH10" i="13"/>
  <c r="AI10" i="13"/>
  <c r="AJ10" i="13"/>
  <c r="AK10" i="13"/>
  <c r="AL10" i="13"/>
  <c r="G10" i="13"/>
  <c r="H10" i="13"/>
  <c r="I10" i="13"/>
  <c r="J10" i="13"/>
  <c r="J36" i="13" s="1"/>
  <c r="K10" i="13"/>
  <c r="L10" i="13"/>
  <c r="M10" i="13"/>
  <c r="N10" i="13"/>
  <c r="O10" i="13"/>
  <c r="P10" i="13"/>
  <c r="Q10" i="13"/>
  <c r="R10" i="13"/>
  <c r="S10" i="13"/>
  <c r="T10" i="13"/>
  <c r="T36" i="13" s="1"/>
  <c r="U10" i="13"/>
  <c r="V10" i="13"/>
  <c r="V36" i="13" s="1"/>
  <c r="W10" i="13"/>
  <c r="X10" i="13"/>
  <c r="X36" i="13" s="1"/>
  <c r="Y10" i="13"/>
  <c r="Z10" i="13"/>
  <c r="Z36" i="13" s="1"/>
  <c r="W36" i="13" l="1"/>
  <c r="Y36" i="13"/>
  <c r="AK36" i="13"/>
  <c r="U36" i="13"/>
  <c r="AI36" i="13"/>
  <c r="AJ36" i="13"/>
  <c r="AG36" i="13"/>
  <c r="AH36" i="13"/>
  <c r="AF36" i="13"/>
  <c r="H36" i="13"/>
  <c r="I36" i="13"/>
  <c r="AE36" i="13"/>
  <c r="AC36" i="13"/>
  <c r="AB36" i="13"/>
  <c r="AA36" i="13"/>
  <c r="AM37" i="2"/>
  <c r="C35" i="2"/>
  <c r="AM34" i="2"/>
  <c r="AN34" i="2" s="1"/>
  <c r="AM33" i="2"/>
  <c r="AM32" i="2"/>
  <c r="C30" i="2"/>
  <c r="AM29" i="2"/>
  <c r="AN29" i="2" s="1"/>
  <c r="AM28" i="2"/>
  <c r="AM27" i="2"/>
  <c r="AM26" i="2"/>
  <c r="AM25" i="2"/>
  <c r="C23" i="2"/>
  <c r="AM22" i="2"/>
  <c r="AM21" i="2"/>
  <c r="AM20" i="2"/>
  <c r="C18" i="2"/>
  <c r="AM17" i="2"/>
  <c r="AM16" i="2"/>
  <c r="AM15" i="2"/>
  <c r="AM14" i="2"/>
  <c r="AM13" i="2"/>
  <c r="AM12" i="2"/>
  <c r="C10" i="2"/>
  <c r="AM9" i="2"/>
  <c r="AN9" i="2" s="1"/>
  <c r="AM8" i="2"/>
  <c r="AM7" i="2"/>
  <c r="AM6" i="2"/>
  <c r="AM37" i="13"/>
  <c r="AM6" i="13"/>
  <c r="C36" i="2" l="1"/>
  <c r="AM23" i="2"/>
  <c r="AN21" i="2"/>
  <c r="AN22" i="2"/>
  <c r="AM35" i="2"/>
  <c r="AN25" i="2"/>
  <c r="AN26" i="2"/>
  <c r="AN27" i="2"/>
  <c r="AN28" i="2"/>
  <c r="AN20" i="2"/>
  <c r="AN12" i="2"/>
  <c r="AN13" i="2"/>
  <c r="AN14" i="2"/>
  <c r="AN15" i="2"/>
  <c r="AN16" i="2"/>
  <c r="AN17" i="2"/>
  <c r="AN32" i="2"/>
  <c r="AN33" i="2"/>
  <c r="AM30" i="2"/>
  <c r="AM18" i="2"/>
  <c r="AM10" i="2"/>
  <c r="AN6" i="2"/>
  <c r="AN7" i="2"/>
  <c r="AN8" i="2"/>
  <c r="AN23" i="2" l="1"/>
  <c r="AN18" i="2"/>
  <c r="AM36" i="2"/>
  <c r="AN35" i="2"/>
  <c r="AN30" i="2"/>
  <c r="AN10" i="2"/>
  <c r="AN36" i="2" l="1"/>
  <c r="AM22" i="13"/>
  <c r="AM7" i="13"/>
  <c r="AM8" i="13"/>
  <c r="AM9" i="13"/>
  <c r="AM10" i="13" l="1"/>
  <c r="AL23" i="13" l="1"/>
  <c r="AL36" i="13" s="1"/>
  <c r="P23" i="13" l="1"/>
  <c r="P36" i="13" s="1"/>
  <c r="R23" i="13"/>
  <c r="R36" i="13" s="1"/>
  <c r="AD23" i="13"/>
  <c r="O23" i="13"/>
  <c r="O36" i="13" s="1"/>
  <c r="Q23" i="13"/>
  <c r="Q36" i="13" s="1"/>
  <c r="S23" i="13"/>
  <c r="S36" i="13" s="1"/>
  <c r="AD36" i="13" l="1"/>
  <c r="AN22" i="13"/>
  <c r="AM21" i="13"/>
  <c r="F10" i="13"/>
  <c r="E10" i="13"/>
  <c r="D10" i="13"/>
  <c r="C10" i="13"/>
  <c r="AN9" i="13"/>
  <c r="AN8" i="13"/>
  <c r="AN7" i="13"/>
  <c r="AM32" i="13" l="1"/>
  <c r="AM25" i="13"/>
  <c r="AM34" i="13"/>
  <c r="AM26" i="13"/>
  <c r="AM13" i="13"/>
  <c r="AM33" i="13"/>
  <c r="AM17" i="13"/>
  <c r="AM15" i="13"/>
  <c r="AM28" i="13"/>
  <c r="AM20" i="13"/>
  <c r="AM14" i="13"/>
  <c r="AM12" i="13"/>
  <c r="AM29" i="13"/>
  <c r="AM27" i="13"/>
  <c r="AM16" i="13"/>
  <c r="E23" i="13"/>
  <c r="K23" i="13"/>
  <c r="K36" i="13" s="1"/>
  <c r="M23" i="13"/>
  <c r="M36" i="13" s="1"/>
  <c r="D23" i="13"/>
  <c r="F23" i="13"/>
  <c r="L23" i="13"/>
  <c r="L36" i="13" s="1"/>
  <c r="N23" i="13"/>
  <c r="N36" i="13" s="1"/>
  <c r="E35" i="13"/>
  <c r="D35" i="13"/>
  <c r="AN21" i="13"/>
  <c r="D30" i="13"/>
  <c r="F30" i="13"/>
  <c r="D18" i="13"/>
  <c r="F18" i="13"/>
  <c r="C23" i="13"/>
  <c r="C35" i="13"/>
  <c r="AN6" i="13"/>
  <c r="AN10" i="13" s="1"/>
  <c r="C18" i="13"/>
  <c r="E18" i="13"/>
  <c r="C30" i="13"/>
  <c r="E30" i="13"/>
  <c r="F36" i="13" l="1"/>
  <c r="AN34" i="13"/>
  <c r="AN28" i="13"/>
  <c r="AN27" i="13"/>
  <c r="AN26" i="13"/>
  <c r="AN25" i="13"/>
  <c r="AM23" i="13"/>
  <c r="AN12" i="13"/>
  <c r="AN15" i="13"/>
  <c r="AN14" i="13"/>
  <c r="AN13" i="13"/>
  <c r="AM35" i="13"/>
  <c r="AN33" i="13"/>
  <c r="AM30" i="13"/>
  <c r="AM18" i="13"/>
  <c r="AN16" i="13"/>
  <c r="AN20" i="13"/>
  <c r="AN23" i="13" s="1"/>
  <c r="D36" i="13"/>
  <c r="E36" i="13"/>
  <c r="AN29" i="13"/>
  <c r="C36" i="13"/>
  <c r="AN17" i="13"/>
  <c r="AN32" i="13"/>
  <c r="AN30" i="13" l="1"/>
  <c r="AN35" i="13"/>
  <c r="AM36" i="13"/>
  <c r="AN18" i="13"/>
  <c r="AN36" i="13" l="1"/>
</calcChain>
</file>

<file path=xl/sharedStrings.xml><?xml version="1.0" encoding="utf-8"?>
<sst xmlns="http://schemas.openxmlformats.org/spreadsheetml/2006/main" count="155" uniqueCount="43">
  <si>
    <t>Тариф на услугу (руб.)</t>
  </si>
  <si>
    <t>Сумма (руб.)</t>
  </si>
  <si>
    <t>Социально-бытовые услуги</t>
  </si>
  <si>
    <t>Социально-медицинские услуги</t>
  </si>
  <si>
    <t>ИТОГО оказанных услуг / на сумму (руб.)</t>
  </si>
  <si>
    <t>Наименование социальных услуг (подвиды услуг)</t>
  </si>
  <si>
    <t>Общее количество оказанных социальных услуг</t>
  </si>
  <si>
    <t>Обеспечение питанием в соответствии с утвержденными нормативами</t>
  </si>
  <si>
    <t>Обеспечение мягким инвентарем (постельными принадлежностями и полотенцами) в соответствии с утвержденными нормативами</t>
  </si>
  <si>
    <t>ИТОГО:</t>
  </si>
  <si>
    <t>Обеспечение площадью жилых помещений в соответствии с утвержденными нормативами</t>
  </si>
  <si>
    <t>Организация досуга и отдыха, в том числе обеспечение за счет средств получателя социальных услуг книгами, журналами, настольными играми</t>
  </si>
  <si>
    <t>Выполнение процедур, связанных с организацией ухода, наблюдением за состоянием здоровья получателей социальных услуг (измерение температуры тела, артериального давления, контроль за приемом лекарственных препаратов и др.)</t>
  </si>
  <si>
    <t>Оказание содействия в проведении оздоровительных мероприятий, в том числе гидрокенезотерапии, пелондотерапии</t>
  </si>
  <si>
    <t>Систематическое наблюдение за получателями социальных услуг в целях выявления отклонений в состоянии их здоровья</t>
  </si>
  <si>
    <t>Проведение мероприятий, направленных на формирование здорового образа жизни</t>
  </si>
  <si>
    <t>Проведение занятий по адаптивной физической культуре</t>
  </si>
  <si>
    <t>Консультирование по социально-медицинским вопросам, поддержание и сохранение здоровья получателей социальных услуг, проведение оздоровительных мероприятий, выявление отклонений в состоянии их здоровья</t>
  </si>
  <si>
    <t>Социально-психологические услуги</t>
  </si>
  <si>
    <t>Социально-психологическое консультирование (в том числе по вопросам внутрисемейных отношений)</t>
  </si>
  <si>
    <t>Социально-психологический патронаж</t>
  </si>
  <si>
    <t>Оказание консультационной психологической помощи анонимно (в том числе с использованием телефона доверия)</t>
  </si>
  <si>
    <t>Социально-педагогические услуги</t>
  </si>
  <si>
    <t>Обучение практическим навыкам общего ухода за тяжелобольными получателями социальных услуг, получателями социальных услуг, имеющими ограничения жизнедеятельности, в том числе за детьми-инвалидами</t>
  </si>
  <si>
    <t>Организация помощи родителям и иным законным представителям детей-инвалидов, воспитываемых дома, в обучении таких детей навыкам самообслуживания, общения, направленным на развитие личности</t>
  </si>
  <si>
    <t>Социально-педагогическая коррекция, включая диагностику и консультирование</t>
  </si>
  <si>
    <t>Формирование позитивных интересов (в том числе в сфере досуга)</t>
  </si>
  <si>
    <t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</si>
  <si>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Обучение инвалидов (детей-инвалидов) пользованию средствами ухода и техническими средствами реабилитации</t>
  </si>
  <si>
    <t>Проведение социально-реабилитационных мероприятий в сфере социального обслуживания</t>
  </si>
  <si>
    <t>Обучение навыкам поведения в быту и общественных местах</t>
  </si>
  <si>
    <t>Организация досуга (праздники, экскурсии и другие культурные мероприятия, дискотека)</t>
  </si>
  <si>
    <t>Количество человек</t>
  </si>
  <si>
    <t>Дети СА</t>
  </si>
  <si>
    <t>Сопровождающие СА</t>
  </si>
  <si>
    <t xml:space="preserve">Дети инвалиды </t>
  </si>
  <si>
    <t xml:space="preserve">Сопровождающие инвалиды </t>
  </si>
  <si>
    <t>Ребенок в сопровождении</t>
  </si>
  <si>
    <t>Дети группа</t>
  </si>
  <si>
    <t>Отчет об оказанных социальных услуг в стационарной  форме социального обслуживания за 1 квартал 2024 года</t>
  </si>
  <si>
    <t>Отчет об оказанных социальных услуг в полустационарной  форме социального обслуживания за 1 квартал 2024 года</t>
  </si>
  <si>
    <t>из них платно:</t>
  </si>
  <si>
    <t>25.03.2024-31.03.24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</si>
</sst>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1" fillId="0" borderId="0" xfId="0" applyFont="1" applyProtection="1">
      <protection hidden="1"/>
    </xf>
    <xf numFmtId="2" fontId="1" fillId="0" borderId="0" xfId="0" applyNumberFormat="1" applyFont="1" applyAlignment="1" applyProtection="1">
      <alignment vertical="top"/>
      <protection hidden="1"/>
    </xf>
    <xf numFmtId="2" fontId="1" fillId="0" borderId="0" xfId="0" applyNumberFormat="1" applyFont="1" applyAlignment="1" applyProtection="1">
      <alignment horizontal="center" vertical="top"/>
      <protection hidden="1"/>
    </xf>
    <xf numFmtId="0" fontId="1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Protection="1">
      <protection hidden="1"/>
    </xf>
    <xf numFmtId="0" fontId="1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0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0" borderId="0" xfId="0" applyFont="1" applyAlignment="1" applyProtection="1">
      <alignment vertical="top"/>
      <protection hidden="1"/>
    </xf>
    <xf numFmtId="0" fontId="1" fillId="2" borderId="1" xfId="0" applyFont="1" applyFill="1" applyBorder="1" applyAlignment="1" applyProtection="1">
      <alignment horizontal="center" vertical="center" wrapText="1" shrinkToFit="1"/>
      <protection locked="0" hidden="1"/>
    </xf>
    <xf numFmtId="0" fontId="1" fillId="2" borderId="1" xfId="0" applyNumberFormat="1" applyFont="1" applyFill="1" applyBorder="1" applyAlignment="1" applyProtection="1">
      <alignment horizontal="left" vertical="top" wrapText="1" shrinkToFit="1"/>
      <protection hidden="1"/>
    </xf>
    <xf numFmtId="0" fontId="1" fillId="0" borderId="6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7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NumberFormat="1" applyFont="1" applyBorder="1" applyAlignment="1" applyProtection="1">
      <alignment horizontal="center" vertical="top" shrinkToFit="1"/>
      <protection hidden="1"/>
    </xf>
    <xf numFmtId="0" fontId="1" fillId="2" borderId="1" xfId="0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3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4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5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3" xfId="0" applyNumberFormat="1" applyFont="1" applyFill="1" applyBorder="1" applyAlignment="1" applyProtection="1">
      <alignment horizontal="center" vertical="top" wrapText="1" shrinkToFit="1"/>
      <protection hidden="1"/>
    </xf>
    <xf numFmtId="0" fontId="2" fillId="0" borderId="4" xfId="0" applyNumberFormat="1" applyFont="1" applyFill="1" applyBorder="1" applyAlignment="1" applyProtection="1">
      <alignment horizontal="center" vertical="top" wrapText="1" shrinkToFit="1"/>
      <protection hidden="1"/>
    </xf>
    <xf numFmtId="0" fontId="2" fillId="0" borderId="5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2" borderId="5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0" borderId="3" xfId="0" applyNumberFormat="1" applyFont="1" applyFill="1" applyBorder="1" applyAlignment="1" applyProtection="1">
      <alignment horizontal="left" vertical="center" wrapText="1" shrinkToFit="1"/>
      <protection hidden="1"/>
    </xf>
    <xf numFmtId="0" fontId="1" fillId="0" borderId="3" xfId="0" applyNumberFormat="1" applyFont="1" applyBorder="1" applyAlignment="1" applyProtection="1">
      <alignment horizontal="center" vertical="top" wrapText="1" shrinkToFit="1"/>
      <protection hidden="1"/>
    </xf>
    <xf numFmtId="0" fontId="2" fillId="0" borderId="0" xfId="0" applyFont="1" applyFill="1" applyProtection="1">
      <protection hidden="1"/>
    </xf>
    <xf numFmtId="0" fontId="1" fillId="0" borderId="3" xfId="0" applyNumberFormat="1" applyFont="1" applyFill="1" applyBorder="1" applyAlignment="1" applyProtection="1">
      <alignment horizontal="left" vertical="top" wrapText="1" shrinkToFit="1"/>
      <protection hidden="1"/>
    </xf>
    <xf numFmtId="0" fontId="1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1" xfId="0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1" xfId="0" applyNumberFormat="1" applyFont="1" applyFill="1" applyBorder="1" applyAlignment="1" applyProtection="1">
      <alignment horizontal="left" vertical="center" wrapText="1" shrinkToFit="1"/>
      <protection hidden="1"/>
    </xf>
    <xf numFmtId="0" fontId="1" fillId="0" borderId="1" xfId="0" applyNumberFormat="1" applyFont="1" applyFill="1" applyBorder="1" applyAlignment="1" applyProtection="1">
      <alignment horizontal="center" vertical="top" shrinkToFit="1"/>
      <protection hidden="1"/>
    </xf>
    <xf numFmtId="0" fontId="1" fillId="3" borderId="1" xfId="0" applyNumberFormat="1" applyFont="1" applyFill="1" applyBorder="1" applyAlignment="1" applyProtection="1">
      <alignment horizontal="left" vertical="top" wrapText="1" shrinkToFit="1"/>
      <protection hidden="1"/>
    </xf>
    <xf numFmtId="0" fontId="1" fillId="3" borderId="1" xfId="0" applyFont="1" applyFill="1" applyBorder="1" applyAlignment="1" applyProtection="1">
      <alignment horizontal="center" vertical="center" wrapText="1" shrinkToFit="1"/>
      <protection locked="0" hidden="1"/>
    </xf>
    <xf numFmtId="0" fontId="1" fillId="3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3" borderId="1" xfId="0" applyNumberFormat="1" applyFont="1" applyFill="1" applyBorder="1" applyAlignment="1" applyProtection="1">
      <alignment horizontal="left" vertical="center" wrapText="1" shrinkToFit="1"/>
      <protection hidden="1"/>
    </xf>
    <xf numFmtId="0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2" borderId="1" xfId="0" applyNumberFormat="1" applyFont="1" applyFill="1" applyBorder="1" applyAlignment="1" applyProtection="1">
      <alignment horizontal="left" vertical="top" wrapText="1" shrinkToFit="1"/>
      <protection hidden="1"/>
    </xf>
    <xf numFmtId="0" fontId="2" fillId="2" borderId="4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2" borderId="4" xfId="0" applyNumberFormat="1" applyFont="1" applyFill="1" applyBorder="1" applyAlignment="1" applyProtection="1">
      <alignment horizontal="center" vertical="top" wrapText="1" shrinkToFit="1"/>
      <protection hidden="1"/>
    </xf>
    <xf numFmtId="14" fontId="1" fillId="4" borderId="1" xfId="0" applyNumberFormat="1" applyFont="1" applyFill="1" applyBorder="1" applyAlignment="1" applyProtection="1">
      <alignment horizontal="left" vertical="top" wrapText="1" shrinkToFit="1"/>
      <protection hidden="1"/>
    </xf>
    <xf numFmtId="0" fontId="1" fillId="4" borderId="1" xfId="0" applyNumberFormat="1" applyFont="1" applyFill="1" applyBorder="1" applyAlignment="1" applyProtection="1">
      <alignment horizontal="left" vertical="top" wrapText="1" shrinkToFit="1"/>
      <protection hidden="1"/>
    </xf>
    <xf numFmtId="0" fontId="2" fillId="4" borderId="4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4" borderId="1" xfId="0" applyFont="1" applyFill="1" applyBorder="1" applyAlignment="1" applyProtection="1">
      <alignment horizontal="center" vertical="center" wrapText="1" shrinkToFit="1"/>
      <protection locked="0" hidden="1"/>
    </xf>
    <xf numFmtId="0" fontId="1" fillId="4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2" fillId="4" borderId="4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4" borderId="1" xfId="0" applyNumberFormat="1" applyFont="1" applyFill="1" applyBorder="1" applyAlignment="1" applyProtection="1">
      <alignment horizontal="left" vertical="center" wrapText="1" shrinkToFit="1"/>
      <protection hidden="1"/>
    </xf>
    <xf numFmtId="0" fontId="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5" borderId="1" xfId="0" applyNumberFormat="1" applyFont="1" applyFill="1" applyBorder="1" applyAlignment="1" applyProtection="1">
      <alignment horizontal="left" vertical="top" wrapText="1" shrinkToFit="1"/>
      <protection hidden="1"/>
    </xf>
    <xf numFmtId="0" fontId="1" fillId="5" borderId="1" xfId="0" applyNumberFormat="1" applyFont="1" applyFill="1" applyBorder="1" applyAlignment="1" applyProtection="1">
      <alignment horizontal="left" vertical="top" wrapText="1" shrinkToFit="1"/>
      <protection hidden="1"/>
    </xf>
    <xf numFmtId="0" fontId="2" fillId="5" borderId="4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5" borderId="1" xfId="0" applyFont="1" applyFill="1" applyBorder="1" applyAlignment="1" applyProtection="1">
      <alignment horizontal="center" vertical="center" wrapText="1" shrinkToFit="1"/>
      <protection locked="0" hidden="1"/>
    </xf>
    <xf numFmtId="0" fontId="1" fillId="5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2" fillId="5" borderId="4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5" borderId="1" xfId="0" applyFont="1" applyFill="1" applyBorder="1" applyAlignment="1" applyProtection="1">
      <alignment horizontal="center" vertical="top" wrapText="1" shrinkToFit="1"/>
      <protection hidden="1"/>
    </xf>
    <xf numFmtId="0" fontId="1" fillId="5" borderId="1" xfId="0" applyNumberFormat="1" applyFont="1" applyFill="1" applyBorder="1" applyAlignment="1" applyProtection="1">
      <alignment horizontal="left" vertical="center" wrapText="1" shrinkToFit="1"/>
      <protection hidden="1"/>
    </xf>
    <xf numFmtId="0" fontId="1" fillId="5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6" borderId="1" xfId="0" applyNumberFormat="1" applyFont="1" applyFill="1" applyBorder="1" applyAlignment="1" applyProtection="1">
      <alignment horizontal="left" vertical="top" wrapText="1" shrinkToFit="1"/>
      <protection hidden="1"/>
    </xf>
    <xf numFmtId="0" fontId="1" fillId="6" borderId="1" xfId="0" applyNumberFormat="1" applyFont="1" applyFill="1" applyBorder="1" applyAlignment="1" applyProtection="1">
      <alignment horizontal="left" vertical="top" wrapText="1" shrinkToFit="1"/>
      <protection hidden="1"/>
    </xf>
    <xf numFmtId="0" fontId="2" fillId="6" borderId="4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6" borderId="1" xfId="0" applyFont="1" applyFill="1" applyBorder="1" applyAlignment="1" applyProtection="1">
      <alignment horizontal="center" vertical="center" wrapText="1" shrinkToFit="1"/>
      <protection locked="0" hidden="1"/>
    </xf>
    <xf numFmtId="0" fontId="1" fillId="6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2" fillId="6" borderId="4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6" borderId="1" xfId="0" applyNumberFormat="1" applyFont="1" applyFill="1" applyBorder="1" applyAlignment="1" applyProtection="1">
      <alignment horizontal="left" vertical="center" wrapText="1" shrinkToFit="1"/>
      <protection hidden="1"/>
    </xf>
    <xf numFmtId="0" fontId="1" fillId="6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7" borderId="1" xfId="0" applyNumberFormat="1" applyFont="1" applyFill="1" applyBorder="1" applyAlignment="1" applyProtection="1">
      <alignment horizontal="left" vertical="top" wrapText="1" shrinkToFit="1"/>
      <protection hidden="1"/>
    </xf>
    <xf numFmtId="0" fontId="1" fillId="7" borderId="1" xfId="0" applyNumberFormat="1" applyFont="1" applyFill="1" applyBorder="1" applyAlignment="1" applyProtection="1">
      <alignment horizontal="left" vertical="top" wrapText="1" shrinkToFit="1"/>
      <protection hidden="1"/>
    </xf>
    <xf numFmtId="0" fontId="2" fillId="7" borderId="4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7" borderId="1" xfId="0" applyFont="1" applyFill="1" applyBorder="1" applyAlignment="1" applyProtection="1">
      <alignment horizontal="center" vertical="center" wrapText="1" shrinkToFit="1"/>
      <protection locked="0" hidden="1"/>
    </xf>
    <xf numFmtId="0" fontId="1" fillId="7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2" fillId="7" borderId="4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7" borderId="1" xfId="0" applyNumberFormat="1" applyFont="1" applyFill="1" applyBorder="1" applyAlignment="1" applyProtection="1">
      <alignment horizontal="left" vertical="center" wrapText="1" shrinkToFit="1"/>
      <protection hidden="1"/>
    </xf>
    <xf numFmtId="0" fontId="1" fillId="7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3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3" xfId="0" applyNumberFormat="1" applyFont="1" applyFill="1" applyBorder="1" applyAlignment="1" applyProtection="1">
      <alignment horizontal="center" vertical="top" wrapText="1" shrinkToFit="1"/>
      <protection hidden="1"/>
    </xf>
    <xf numFmtId="14" fontId="1" fillId="2" borderId="5" xfId="0" applyNumberFormat="1" applyFont="1" applyFill="1" applyBorder="1" applyAlignment="1" applyProtection="1">
      <alignment horizontal="left" vertical="top" wrapText="1" shrinkToFit="1"/>
      <protection hidden="1"/>
    </xf>
    <xf numFmtId="0" fontId="1" fillId="2" borderId="5" xfId="0" applyFont="1" applyFill="1" applyBorder="1" applyAlignment="1" applyProtection="1">
      <alignment horizontal="center" vertical="center" wrapText="1" shrinkToFit="1"/>
      <protection locked="0" hidden="1"/>
    </xf>
    <xf numFmtId="0" fontId="1" fillId="2" borderId="5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3" borderId="11" xfId="0" applyNumberFormat="1" applyFont="1" applyFill="1" applyBorder="1" applyAlignment="1" applyProtection="1">
      <alignment horizontal="left" vertical="top" wrapText="1" shrinkToFit="1"/>
      <protection hidden="1"/>
    </xf>
    <xf numFmtId="0" fontId="1" fillId="3" borderId="11" xfId="0" applyFont="1" applyFill="1" applyBorder="1" applyAlignment="1" applyProtection="1">
      <alignment horizontal="center" vertical="center" wrapText="1" shrinkToFit="1"/>
      <protection locked="0" hidden="1"/>
    </xf>
    <xf numFmtId="0" fontId="1" fillId="3" borderId="11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3" borderId="11" xfId="0" applyNumberFormat="1" applyFont="1" applyFill="1" applyBorder="1" applyAlignment="1" applyProtection="1">
      <alignment horizontal="left" vertical="center" wrapText="1" shrinkToFit="1"/>
      <protection hidden="1"/>
    </xf>
    <xf numFmtId="0" fontId="1" fillId="3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7" borderId="12" xfId="0" applyNumberFormat="1" applyFont="1" applyFill="1" applyBorder="1" applyAlignment="1" applyProtection="1">
      <alignment horizontal="left" vertical="top" wrapText="1" shrinkToFit="1"/>
      <protection hidden="1"/>
    </xf>
    <xf numFmtId="0" fontId="2" fillId="7" borderId="14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7" borderId="12" xfId="0" applyFont="1" applyFill="1" applyBorder="1" applyAlignment="1" applyProtection="1">
      <alignment horizontal="center" vertical="center" wrapText="1" shrinkToFit="1"/>
      <protection locked="0" hidden="1"/>
    </xf>
    <xf numFmtId="0" fontId="1" fillId="7" borderId="12" xfId="0" applyNumberFormat="1" applyFont="1" applyFill="1" applyBorder="1" applyAlignment="1" applyProtection="1">
      <alignment horizontal="center" vertical="top" wrapText="1" shrinkToFit="1"/>
      <protection hidden="1"/>
    </xf>
    <xf numFmtId="0" fontId="2" fillId="7" borderId="14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7" borderId="12" xfId="0" applyNumberFormat="1" applyFont="1" applyFill="1" applyBorder="1" applyAlignment="1" applyProtection="1">
      <alignment horizontal="left" vertical="center" wrapText="1" shrinkToFit="1"/>
      <protection hidden="1"/>
    </xf>
    <xf numFmtId="0" fontId="1" fillId="7" borderId="12" xfId="0" applyNumberFormat="1" applyFont="1" applyFill="1" applyBorder="1" applyAlignment="1" applyProtection="1">
      <alignment horizontal="center" vertical="center" wrapText="1" shrinkToFit="1"/>
      <protection hidden="1"/>
    </xf>
    <xf numFmtId="0" fontId="3" fillId="0" borderId="5" xfId="0" applyNumberFormat="1" applyFont="1" applyBorder="1" applyAlignment="1" applyProtection="1">
      <alignment horizontal="center" vertical="top" wrapText="1" shrinkToFit="1"/>
      <protection hidden="1"/>
    </xf>
    <xf numFmtId="0" fontId="1" fillId="0" borderId="5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5" xfId="0" applyNumberFormat="1" applyFont="1" applyFill="1" applyBorder="1" applyAlignment="1" applyProtection="1">
      <alignment horizontal="center" vertical="top" wrapText="1" shrinkToFit="1"/>
      <protection hidden="1"/>
    </xf>
    <xf numFmtId="0" fontId="2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3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Fill="1" applyBorder="1" applyAlignment="1" applyProtection="1">
      <protection hidden="1"/>
    </xf>
    <xf numFmtId="2" fontId="1" fillId="0" borderId="3" xfId="0" applyNumberFormat="1" applyFont="1" applyFill="1" applyBorder="1" applyAlignment="1" applyProtection="1">
      <alignment vertical="top"/>
      <protection hidden="1"/>
    </xf>
    <xf numFmtId="0" fontId="1" fillId="0" borderId="8" xfId="0" applyFont="1" applyFill="1" applyBorder="1" applyAlignment="1" applyProtection="1">
      <protection hidden="1"/>
    </xf>
    <xf numFmtId="2" fontId="1" fillId="0" borderId="6" xfId="0" applyNumberFormat="1" applyFont="1" applyFill="1" applyBorder="1" applyAlignment="1" applyProtection="1">
      <alignment vertical="top"/>
      <protection hidden="1"/>
    </xf>
    <xf numFmtId="0" fontId="1" fillId="0" borderId="1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2" fontId="1" fillId="0" borderId="1" xfId="0" applyNumberFormat="1" applyFont="1" applyFill="1" applyBorder="1" applyAlignment="1" applyProtection="1">
      <alignment horizontal="center" vertical="top"/>
      <protection hidden="1"/>
    </xf>
    <xf numFmtId="0" fontId="1" fillId="0" borderId="1" xfId="0" applyFont="1" applyFill="1" applyBorder="1" applyAlignment="1" applyProtection="1">
      <alignment vertical="top"/>
      <protection hidden="1"/>
    </xf>
    <xf numFmtId="0" fontId="2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19" xfId="0" applyFont="1" applyBorder="1" applyAlignment="1" applyProtection="1">
      <alignment horizontal="left"/>
      <protection hidden="1"/>
    </xf>
    <xf numFmtId="0" fontId="1" fillId="0" borderId="20" xfId="0" applyFont="1" applyBorder="1" applyAlignment="1" applyProtection="1">
      <alignment horizontal="left"/>
      <protection hidden="1"/>
    </xf>
    <xf numFmtId="0" fontId="1" fillId="7" borderId="3" xfId="0" applyNumberFormat="1" applyFont="1" applyFill="1" applyBorder="1" applyAlignment="1" applyProtection="1">
      <alignment horizontal="left" vertical="top" wrapText="1" shrinkToFit="1"/>
      <protection hidden="1"/>
    </xf>
    <xf numFmtId="0" fontId="1" fillId="7" borderId="3" xfId="0" applyFont="1" applyFill="1" applyBorder="1" applyAlignment="1" applyProtection="1">
      <alignment horizontal="center" vertical="center" wrapText="1" shrinkToFit="1"/>
      <protection locked="0" hidden="1"/>
    </xf>
    <xf numFmtId="0" fontId="1" fillId="7" borderId="3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7" borderId="3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3" borderId="21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1" fontId="1" fillId="3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3" borderId="8" xfId="0" applyFont="1" applyFill="1" applyBorder="1" applyAlignment="1" applyProtection="1">
      <alignment horizontal="center" vertical="top"/>
      <protection hidden="1"/>
    </xf>
    <xf numFmtId="0" fontId="1" fillId="3" borderId="8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hidden="1"/>
    </xf>
    <xf numFmtId="0" fontId="1" fillId="5" borderId="8" xfId="0" applyFont="1" applyFill="1" applyBorder="1" applyAlignment="1" applyProtection="1">
      <alignment horizontal="center" vertical="center"/>
      <protection hidden="1"/>
    </xf>
    <xf numFmtId="0" fontId="1" fillId="4" borderId="8" xfId="0" applyFont="1" applyFill="1" applyBorder="1" applyAlignment="1" applyProtection="1">
      <alignment horizontal="center" vertical="center"/>
      <protection hidden="1"/>
    </xf>
    <xf numFmtId="0" fontId="1" fillId="6" borderId="8" xfId="0" applyFont="1" applyFill="1" applyBorder="1" applyAlignment="1" applyProtection="1">
      <alignment horizontal="center" vertical="center"/>
      <protection hidden="1"/>
    </xf>
    <xf numFmtId="0" fontId="1" fillId="7" borderId="8" xfId="0" applyFont="1" applyFill="1" applyBorder="1" applyAlignment="1" applyProtection="1">
      <alignment horizontal="center" vertical="center"/>
      <protection hidden="1"/>
    </xf>
    <xf numFmtId="0" fontId="2" fillId="0" borderId="4" xfId="0" applyNumberFormat="1" applyFont="1" applyFill="1" applyBorder="1" applyAlignment="1" applyProtection="1">
      <alignment vertical="center" wrapText="1" shrinkToFit="1"/>
      <protection hidden="1"/>
    </xf>
    <xf numFmtId="0" fontId="2" fillId="8" borderId="13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8" borderId="4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2" borderId="1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 applyProtection="1">
      <alignment horizontal="center" vertical="center" wrapText="1" shrinkToFit="1"/>
      <protection hidden="1"/>
    </xf>
    <xf numFmtId="0" fontId="1" fillId="2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1" fillId="3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2" fillId="8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8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8" borderId="11" xfId="0" applyNumberFormat="1" applyFont="1" applyFill="1" applyBorder="1" applyAlignment="1" applyProtection="1">
      <alignment horizontal="center" vertical="top" wrapText="1" shrinkToFit="1"/>
      <protection hidden="1"/>
    </xf>
    <xf numFmtId="0" fontId="2" fillId="8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2" fillId="8" borderId="4" xfId="0" applyNumberFormat="1" applyFont="1" applyFill="1" applyBorder="1" applyAlignment="1" applyProtection="1">
      <alignment horizontal="center" vertical="top" wrapText="1" shrinkToFit="1"/>
      <protection hidden="1"/>
    </xf>
    <xf numFmtId="0" fontId="2" fillId="8" borderId="13" xfId="0" applyNumberFormat="1" applyFont="1" applyFill="1" applyBorder="1" applyAlignment="1" applyProtection="1">
      <alignment horizontal="center" vertical="top" wrapText="1" shrinkToFit="1"/>
      <protection hidden="1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5" borderId="1" xfId="0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1" fillId="6" borderId="1" xfId="0" applyFont="1" applyFill="1" applyBorder="1" applyAlignment="1" applyProtection="1">
      <alignment horizontal="center" vertical="center"/>
      <protection hidden="1"/>
    </xf>
    <xf numFmtId="0" fontId="1" fillId="7" borderId="1" xfId="0" applyFont="1" applyFill="1" applyBorder="1" applyAlignment="1" applyProtection="1">
      <alignment horizontal="center" vertical="center"/>
      <protection hidden="1"/>
    </xf>
    <xf numFmtId="0" fontId="1" fillId="7" borderId="3" xfId="0" applyFont="1" applyFill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5" borderId="8" xfId="0" applyFont="1" applyFill="1" applyBorder="1" applyAlignment="1" applyProtection="1">
      <alignment horizontal="center" vertical="top"/>
      <protection hidden="1"/>
    </xf>
    <xf numFmtId="0" fontId="1" fillId="4" borderId="8" xfId="0" applyFont="1" applyFill="1" applyBorder="1" applyAlignment="1" applyProtection="1">
      <alignment horizontal="center" vertical="top"/>
      <protection hidden="1"/>
    </xf>
    <xf numFmtId="0" fontId="1" fillId="6" borderId="8" xfId="0" applyFont="1" applyFill="1" applyBorder="1" applyAlignment="1" applyProtection="1">
      <alignment horizontal="center" vertical="top"/>
      <protection hidden="1"/>
    </xf>
    <xf numFmtId="0" fontId="1" fillId="7" borderId="8" xfId="0" applyFont="1" applyFill="1" applyBorder="1" applyAlignment="1" applyProtection="1">
      <alignment horizontal="center" vertical="top"/>
      <protection hidden="1"/>
    </xf>
    <xf numFmtId="0" fontId="1" fillId="7" borderId="6" xfId="0" applyFont="1" applyFill="1" applyBorder="1" applyAlignment="1" applyProtection="1">
      <alignment horizontal="center" vertical="top"/>
      <protection hidden="1"/>
    </xf>
    <xf numFmtId="0" fontId="1" fillId="6" borderId="1" xfId="0" applyFont="1" applyFill="1" applyBorder="1" applyAlignment="1" applyProtection="1">
      <alignment horizontal="center" vertical="top"/>
      <protection hidden="1"/>
    </xf>
    <xf numFmtId="0" fontId="1" fillId="7" borderId="1" xfId="0" applyFont="1" applyFill="1" applyBorder="1" applyAlignment="1" applyProtection="1">
      <alignment horizontal="center" vertical="top"/>
      <protection hidden="1"/>
    </xf>
    <xf numFmtId="0" fontId="1" fillId="7" borderId="12" xfId="0" applyFont="1" applyFill="1" applyBorder="1" applyAlignment="1" applyProtection="1">
      <alignment horizontal="center" vertical="top"/>
      <protection hidden="1"/>
    </xf>
    <xf numFmtId="1" fontId="1" fillId="7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4" borderId="1" xfId="0" applyNumberFormat="1" applyFont="1" applyFill="1" applyBorder="1" applyAlignment="1" applyProtection="1">
      <alignment horizontal="center" vertical="top" wrapText="1" shrinkToFit="1"/>
      <protection locked="0"/>
    </xf>
    <xf numFmtId="14" fontId="1" fillId="6" borderId="1" xfId="0" applyNumberFormat="1" applyFont="1" applyFill="1" applyBorder="1" applyAlignment="1" applyProtection="1">
      <alignment horizontal="center"/>
      <protection hidden="1"/>
    </xf>
    <xf numFmtId="0" fontId="2" fillId="0" borderId="4" xfId="0" applyNumberFormat="1" applyFont="1" applyFill="1" applyBorder="1" applyAlignment="1" applyProtection="1">
      <alignment vertical="center" wrapText="1" shrinkToFit="1"/>
      <protection hidden="1"/>
    </xf>
    <xf numFmtId="0" fontId="2" fillId="0" borderId="14" xfId="0" applyNumberFormat="1" applyFont="1" applyFill="1" applyBorder="1" applyAlignment="1" applyProtection="1">
      <alignment vertical="center" wrapText="1" shrinkToFit="1"/>
      <protection hidden="1"/>
    </xf>
    <xf numFmtId="0" fontId="2" fillId="0" borderId="4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0" borderId="14" xfId="0" applyNumberFormat="1" applyFont="1" applyFill="1" applyBorder="1" applyAlignment="1" applyProtection="1">
      <alignment horizontal="center" vertical="center" wrapText="1" shrinkToFit="1"/>
      <protection hidden="1"/>
    </xf>
    <xf numFmtId="0" fontId="4" fillId="0" borderId="2" xfId="0" applyNumberFormat="1" applyFont="1" applyFill="1" applyBorder="1" applyAlignment="1" applyProtection="1">
      <alignment horizontal="center" vertical="top" wrapText="1" shrinkToFit="1"/>
      <protection hidden="1"/>
    </xf>
    <xf numFmtId="14" fontId="1" fillId="3" borderId="11" xfId="0" applyNumberFormat="1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14" fontId="1" fillId="2" borderId="4" xfId="0" applyNumberFormat="1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2" fillId="0" borderId="4" xfId="0" applyNumberFormat="1" applyFont="1" applyFill="1" applyBorder="1" applyAlignment="1" applyProtection="1">
      <alignment horizontal="center" vertical="top" wrapText="1" shrinkToFit="1"/>
      <protection hidden="1"/>
    </xf>
    <xf numFmtId="0" fontId="2" fillId="0" borderId="14" xfId="0" applyNumberFormat="1" applyFont="1" applyFill="1" applyBorder="1" applyAlignment="1" applyProtection="1">
      <alignment horizontal="center" vertical="top" wrapText="1" shrinkToFit="1"/>
      <protection hidden="1"/>
    </xf>
    <xf numFmtId="0" fontId="2" fillId="7" borderId="4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7" borderId="14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5" borderId="3" xfId="0" applyNumberFormat="1" applyFont="1" applyFill="1" applyBorder="1" applyAlignment="1" applyProtection="1">
      <alignment horizontal="center"/>
      <protection hidden="1"/>
    </xf>
    <xf numFmtId="14" fontId="1" fillId="5" borderId="4" xfId="0" applyNumberFormat="1" applyFont="1" applyFill="1" applyBorder="1" applyAlignment="1" applyProtection="1">
      <alignment horizontal="center"/>
      <protection hidden="1"/>
    </xf>
    <xf numFmtId="14" fontId="1" fillId="5" borderId="5" xfId="0" applyNumberFormat="1" applyFont="1" applyFill="1" applyBorder="1" applyAlignment="1" applyProtection="1">
      <alignment horizontal="center"/>
      <protection hidden="1"/>
    </xf>
    <xf numFmtId="14" fontId="1" fillId="4" borderId="3" xfId="0" applyNumberFormat="1" applyFont="1" applyFill="1" applyBorder="1" applyAlignment="1" applyProtection="1">
      <alignment horizontal="center" vertical="top" wrapText="1" shrinkToFit="1"/>
      <protection locked="0"/>
    </xf>
    <xf numFmtId="14" fontId="1" fillId="4" borderId="4" xfId="0" applyNumberFormat="1" applyFont="1" applyFill="1" applyBorder="1" applyAlignment="1" applyProtection="1">
      <alignment horizontal="center" vertical="top" wrapText="1" shrinkToFit="1"/>
      <protection locked="0"/>
    </xf>
    <xf numFmtId="14" fontId="1" fillId="4" borderId="5" xfId="0" applyNumberFormat="1" applyFont="1" applyFill="1" applyBorder="1" applyAlignment="1" applyProtection="1">
      <alignment horizontal="center" vertical="top" wrapText="1" shrinkToFit="1"/>
      <protection locked="0"/>
    </xf>
    <xf numFmtId="14" fontId="1" fillId="6" borderId="3" xfId="0" applyNumberFormat="1" applyFont="1" applyFill="1" applyBorder="1" applyAlignment="1" applyProtection="1">
      <alignment horizontal="center" vertical="top" wrapText="1" shrinkToFit="1"/>
      <protection locked="0"/>
    </xf>
    <xf numFmtId="14" fontId="1" fillId="6" borderId="4" xfId="0" applyNumberFormat="1" applyFont="1" applyFill="1" applyBorder="1" applyAlignment="1" applyProtection="1">
      <alignment horizontal="center" vertical="top" wrapText="1" shrinkToFit="1"/>
      <protection locked="0"/>
    </xf>
    <xf numFmtId="14" fontId="1" fillId="6" borderId="5" xfId="0" applyNumberFormat="1" applyFont="1" applyFill="1" applyBorder="1" applyAlignment="1" applyProtection="1">
      <alignment horizontal="center" vertical="top" wrapText="1" shrinkToFit="1"/>
      <protection locked="0"/>
    </xf>
    <xf numFmtId="14" fontId="1" fillId="7" borderId="3" xfId="0" applyNumberFormat="1" applyFont="1" applyFill="1" applyBorder="1" applyAlignment="1" applyProtection="1">
      <alignment horizontal="center" vertical="top" wrapText="1" shrinkToFit="1"/>
      <protection locked="0"/>
    </xf>
    <xf numFmtId="14" fontId="1" fillId="7" borderId="4" xfId="0" applyNumberFormat="1" applyFont="1" applyFill="1" applyBorder="1" applyAlignment="1" applyProtection="1">
      <alignment horizontal="center" vertical="top" wrapText="1" shrinkToFit="1"/>
      <protection locked="0"/>
    </xf>
    <xf numFmtId="14" fontId="1" fillId="7" borderId="14" xfId="0" applyNumberFormat="1" applyFont="1" applyFill="1" applyBorder="1" applyAlignment="1" applyProtection="1">
      <alignment horizontal="center" vertical="top" wrapText="1" shrinkToFit="1"/>
      <protection locked="0"/>
    </xf>
    <xf numFmtId="0" fontId="4" fillId="0" borderId="15" xfId="0" applyFont="1" applyBorder="1" applyAlignment="1" applyProtection="1">
      <alignment horizontal="center"/>
      <protection hidden="1"/>
    </xf>
    <xf numFmtId="0" fontId="4" fillId="0" borderId="16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14" fontId="1" fillId="7" borderId="1" xfId="0" applyNumberFormat="1" applyFont="1" applyFill="1" applyBorder="1" applyAlignment="1" applyProtection="1">
      <alignment horizontal="center"/>
      <protection hidden="1"/>
    </xf>
    <xf numFmtId="14" fontId="1" fillId="7" borderId="12" xfId="0" applyNumberFormat="1" applyFont="1" applyFill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14" fontId="1" fillId="3" borderId="11" xfId="0" applyNumberFormat="1" applyFont="1" applyFill="1" applyBorder="1" applyAlignment="1" applyProtection="1">
      <alignment horizontal="center" vertical="top" wrapText="1" shrinkToFit="1"/>
      <protection locked="0"/>
    </xf>
    <xf numFmtId="14" fontId="1" fillId="3" borderId="1" xfId="0" applyNumberFormat="1" applyFont="1" applyFill="1" applyBorder="1" applyAlignment="1" applyProtection="1">
      <alignment horizontal="center" vertical="top" wrapText="1" shrinkToFit="1"/>
      <protection locked="0"/>
    </xf>
    <xf numFmtId="14" fontId="1" fillId="2" borderId="1" xfId="0" applyNumberFormat="1" applyFont="1" applyFill="1" applyBorder="1" applyAlignment="1" applyProtection="1">
      <alignment horizontal="center" vertical="top" wrapText="1" shrinkToFit="1"/>
      <protection locked="0"/>
    </xf>
    <xf numFmtId="14" fontId="1" fillId="5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2" fillId="8" borderId="13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8" borderId="4" xfId="0" applyNumberFormat="1" applyFont="1" applyFill="1" applyBorder="1" applyAlignment="1" applyProtection="1">
      <alignment horizontal="center" vertical="center" wrapText="1" shrinkToFi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8"/>
  <sheetViews>
    <sheetView tabSelected="1" zoomScale="85" zoomScaleNormal="85" zoomScaleSheetLayoutView="70" workbookViewId="0">
      <selection activeCell="AH40" sqref="AH40"/>
    </sheetView>
  </sheetViews>
  <sheetFormatPr defaultRowHeight="15.75" x14ac:dyDescent="0.25"/>
  <cols>
    <col min="1" max="1" width="36.5703125" style="4" customWidth="1"/>
    <col min="2" max="2" width="12.28515625" style="2" customWidth="1"/>
    <col min="3" max="38" width="6.7109375" style="11" customWidth="1"/>
    <col min="39" max="39" width="14.85546875" style="3" bestFit="1" customWidth="1"/>
    <col min="40" max="40" width="15.140625" style="3" customWidth="1"/>
    <col min="41" max="41" width="12.140625" style="11" bestFit="1" customWidth="1"/>
    <col min="42" max="16384" width="9.140625" style="1"/>
  </cols>
  <sheetData>
    <row r="1" spans="1:41" ht="21" thickBot="1" x14ac:dyDescent="0.3">
      <c r="A1" s="161" t="s">
        <v>39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</row>
    <row r="2" spans="1:41" ht="20.25" x14ac:dyDescent="0.3">
      <c r="A2" s="14"/>
      <c r="B2" s="26"/>
      <c r="C2" s="183" t="s">
        <v>37</v>
      </c>
      <c r="D2" s="184"/>
      <c r="E2" s="184"/>
      <c r="F2" s="184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6"/>
      <c r="AA2" s="183" t="s">
        <v>38</v>
      </c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9"/>
      <c r="AM2" s="91"/>
      <c r="AN2" s="16"/>
      <c r="AO2" s="16"/>
    </row>
    <row r="3" spans="1:41" x14ac:dyDescent="0.25">
      <c r="A3" s="15"/>
      <c r="B3" s="26"/>
      <c r="C3" s="162">
        <v>45305</v>
      </c>
      <c r="D3" s="163"/>
      <c r="E3" s="163"/>
      <c r="F3" s="163"/>
      <c r="G3" s="164">
        <v>45319</v>
      </c>
      <c r="H3" s="165"/>
      <c r="I3" s="165"/>
      <c r="J3" s="166"/>
      <c r="K3" s="171">
        <v>45333</v>
      </c>
      <c r="L3" s="172"/>
      <c r="M3" s="172"/>
      <c r="N3" s="173"/>
      <c r="O3" s="174">
        <v>45347</v>
      </c>
      <c r="P3" s="175"/>
      <c r="Q3" s="175"/>
      <c r="R3" s="176"/>
      <c r="S3" s="177">
        <v>45361</v>
      </c>
      <c r="T3" s="178"/>
      <c r="U3" s="178"/>
      <c r="V3" s="179"/>
      <c r="W3" s="180">
        <v>45375</v>
      </c>
      <c r="X3" s="181"/>
      <c r="Y3" s="181"/>
      <c r="Z3" s="182"/>
      <c r="AA3" s="190">
        <v>45299</v>
      </c>
      <c r="AB3" s="191"/>
      <c r="AC3" s="192">
        <v>45312</v>
      </c>
      <c r="AD3" s="192"/>
      <c r="AE3" s="193">
        <v>45326</v>
      </c>
      <c r="AF3" s="193"/>
      <c r="AG3" s="155">
        <v>45340</v>
      </c>
      <c r="AH3" s="155"/>
      <c r="AI3" s="156">
        <v>45354</v>
      </c>
      <c r="AJ3" s="156"/>
      <c r="AK3" s="187">
        <v>45368</v>
      </c>
      <c r="AL3" s="188"/>
      <c r="AM3" s="91"/>
      <c r="AN3" s="16"/>
      <c r="AO3" s="16"/>
    </row>
    <row r="4" spans="1:41" ht="117" customHeight="1" x14ac:dyDescent="0.25">
      <c r="A4" s="14" t="s">
        <v>5</v>
      </c>
      <c r="B4" s="26" t="s">
        <v>0</v>
      </c>
      <c r="C4" s="79" t="s">
        <v>33</v>
      </c>
      <c r="D4" s="33" t="s">
        <v>34</v>
      </c>
      <c r="E4" s="33" t="s">
        <v>35</v>
      </c>
      <c r="F4" s="33" t="s">
        <v>36</v>
      </c>
      <c r="G4" s="76" t="s">
        <v>33</v>
      </c>
      <c r="H4" s="13" t="s">
        <v>34</v>
      </c>
      <c r="I4" s="13" t="s">
        <v>35</v>
      </c>
      <c r="J4" s="13" t="s">
        <v>36</v>
      </c>
      <c r="K4" s="49" t="s">
        <v>33</v>
      </c>
      <c r="L4" s="50" t="s">
        <v>34</v>
      </c>
      <c r="M4" s="50" t="s">
        <v>35</v>
      </c>
      <c r="N4" s="50" t="s">
        <v>36</v>
      </c>
      <c r="O4" s="41" t="s">
        <v>33</v>
      </c>
      <c r="P4" s="42" t="s">
        <v>34</v>
      </c>
      <c r="Q4" s="42" t="s">
        <v>35</v>
      </c>
      <c r="R4" s="42" t="s">
        <v>36</v>
      </c>
      <c r="S4" s="58" t="s">
        <v>33</v>
      </c>
      <c r="T4" s="59" t="s">
        <v>34</v>
      </c>
      <c r="U4" s="59" t="s">
        <v>35</v>
      </c>
      <c r="V4" s="59" t="s">
        <v>36</v>
      </c>
      <c r="W4" s="66" t="s">
        <v>33</v>
      </c>
      <c r="X4" s="67" t="s">
        <v>34</v>
      </c>
      <c r="Y4" s="67" t="s">
        <v>35</v>
      </c>
      <c r="Z4" s="84" t="s">
        <v>36</v>
      </c>
      <c r="AA4" s="79" t="s">
        <v>33</v>
      </c>
      <c r="AB4" s="33" t="s">
        <v>35</v>
      </c>
      <c r="AC4" s="38" t="s">
        <v>33</v>
      </c>
      <c r="AD4" s="13" t="s">
        <v>35</v>
      </c>
      <c r="AE4" s="49" t="s">
        <v>33</v>
      </c>
      <c r="AF4" s="50" t="s">
        <v>35</v>
      </c>
      <c r="AG4" s="41" t="s">
        <v>33</v>
      </c>
      <c r="AH4" s="42" t="s">
        <v>35</v>
      </c>
      <c r="AI4" s="58" t="s">
        <v>33</v>
      </c>
      <c r="AJ4" s="59" t="s">
        <v>35</v>
      </c>
      <c r="AK4" s="66" t="s">
        <v>33</v>
      </c>
      <c r="AL4" s="84" t="s">
        <v>35</v>
      </c>
      <c r="AM4" s="91" t="s">
        <v>6</v>
      </c>
      <c r="AN4" s="16" t="s">
        <v>1</v>
      </c>
      <c r="AO4" s="16"/>
    </row>
    <row r="5" spans="1:41" s="5" customFormat="1" ht="15.75" customHeight="1" x14ac:dyDescent="0.25">
      <c r="A5" s="18" t="s">
        <v>2</v>
      </c>
      <c r="B5" s="19"/>
      <c r="C5" s="95"/>
      <c r="D5" s="94"/>
      <c r="E5" s="94"/>
      <c r="F5" s="94"/>
      <c r="G5" s="39"/>
      <c r="H5" s="39"/>
      <c r="I5" s="39"/>
      <c r="J5" s="39"/>
      <c r="K5" s="51"/>
      <c r="L5" s="51"/>
      <c r="M5" s="51"/>
      <c r="N5" s="51"/>
      <c r="O5" s="43"/>
      <c r="P5" s="43"/>
      <c r="Q5" s="43"/>
      <c r="R5" s="43"/>
      <c r="S5" s="60"/>
      <c r="T5" s="60"/>
      <c r="U5" s="60"/>
      <c r="V5" s="60"/>
      <c r="W5" s="68"/>
      <c r="X5" s="68"/>
      <c r="Y5" s="68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70"/>
      <c r="AM5" s="19"/>
      <c r="AN5" s="19"/>
      <c r="AO5" s="20"/>
    </row>
    <row r="6" spans="1:41" s="27" customFormat="1" ht="47.25" x14ac:dyDescent="0.25">
      <c r="A6" s="25" t="s">
        <v>10</v>
      </c>
      <c r="B6" s="74">
        <v>368.5</v>
      </c>
      <c r="C6" s="80">
        <v>155</v>
      </c>
      <c r="D6" s="113">
        <v>103</v>
      </c>
      <c r="E6" s="34">
        <v>134</v>
      </c>
      <c r="F6" s="113">
        <v>95</v>
      </c>
      <c r="G6" s="77">
        <v>183</v>
      </c>
      <c r="H6" s="12">
        <v>127</v>
      </c>
      <c r="I6" s="12">
        <v>96</v>
      </c>
      <c r="J6" s="12">
        <v>96</v>
      </c>
      <c r="K6" s="52">
        <v>179</v>
      </c>
      <c r="L6" s="52">
        <v>156</v>
      </c>
      <c r="M6" s="52">
        <v>108</v>
      </c>
      <c r="N6" s="52">
        <v>108</v>
      </c>
      <c r="O6" s="44">
        <v>295</v>
      </c>
      <c r="P6" s="44">
        <v>183</v>
      </c>
      <c r="Q6" s="44">
        <v>112</v>
      </c>
      <c r="R6" s="44">
        <v>101</v>
      </c>
      <c r="S6" s="61">
        <v>261</v>
      </c>
      <c r="T6" s="61">
        <v>161</v>
      </c>
      <c r="U6" s="61">
        <v>138</v>
      </c>
      <c r="V6" s="61">
        <v>138</v>
      </c>
      <c r="W6" s="69">
        <v>112</v>
      </c>
      <c r="X6" s="154">
        <v>56</v>
      </c>
      <c r="Y6" s="69">
        <v>232</v>
      </c>
      <c r="Z6" s="154">
        <v>232</v>
      </c>
      <c r="AA6" s="34">
        <v>700</v>
      </c>
      <c r="AB6" s="34">
        <v>36</v>
      </c>
      <c r="AC6" s="12">
        <v>843</v>
      </c>
      <c r="AD6" s="12">
        <v>41</v>
      </c>
      <c r="AE6" s="52">
        <v>818</v>
      </c>
      <c r="AF6" s="52">
        <v>36</v>
      </c>
      <c r="AG6" s="44">
        <v>787</v>
      </c>
      <c r="AH6" s="44">
        <v>57</v>
      </c>
      <c r="AI6" s="61">
        <v>828</v>
      </c>
      <c r="AJ6" s="61">
        <v>53</v>
      </c>
      <c r="AK6" s="69">
        <v>906</v>
      </c>
      <c r="AL6" s="86">
        <v>99</v>
      </c>
      <c r="AM6" s="92">
        <f>SUM(C6:AL6)</f>
        <v>8765</v>
      </c>
      <c r="AN6" s="6">
        <f>B6*AM6</f>
        <v>3229902.5</v>
      </c>
      <c r="AO6" s="6"/>
    </row>
    <row r="7" spans="1:41" s="27" customFormat="1" ht="47.25" x14ac:dyDescent="0.25">
      <c r="A7" s="25" t="s">
        <v>7</v>
      </c>
      <c r="B7" s="74">
        <v>368.5</v>
      </c>
      <c r="C7" s="80">
        <v>155</v>
      </c>
      <c r="D7" s="37">
        <v>103</v>
      </c>
      <c r="E7" s="34">
        <v>134</v>
      </c>
      <c r="F7" s="37">
        <v>95</v>
      </c>
      <c r="G7" s="77">
        <v>183</v>
      </c>
      <c r="H7" s="12">
        <v>127</v>
      </c>
      <c r="I7" s="12">
        <v>96</v>
      </c>
      <c r="J7" s="12">
        <v>96</v>
      </c>
      <c r="K7" s="52">
        <v>179</v>
      </c>
      <c r="L7" s="52">
        <v>156</v>
      </c>
      <c r="M7" s="52">
        <v>108</v>
      </c>
      <c r="N7" s="52">
        <v>108</v>
      </c>
      <c r="O7" s="44">
        <v>295</v>
      </c>
      <c r="P7" s="44">
        <v>183</v>
      </c>
      <c r="Q7" s="44">
        <v>112</v>
      </c>
      <c r="R7" s="44">
        <v>101</v>
      </c>
      <c r="S7" s="61">
        <v>261</v>
      </c>
      <c r="T7" s="61">
        <v>161</v>
      </c>
      <c r="U7" s="61">
        <v>138</v>
      </c>
      <c r="V7" s="61">
        <v>138</v>
      </c>
      <c r="W7" s="69">
        <v>112</v>
      </c>
      <c r="X7" s="73">
        <v>56</v>
      </c>
      <c r="Y7" s="69">
        <v>232</v>
      </c>
      <c r="Z7" s="73">
        <v>232</v>
      </c>
      <c r="AA7" s="34">
        <v>700</v>
      </c>
      <c r="AB7" s="34">
        <v>36</v>
      </c>
      <c r="AC7" s="12">
        <v>843</v>
      </c>
      <c r="AD7" s="12">
        <v>41</v>
      </c>
      <c r="AE7" s="52">
        <v>818</v>
      </c>
      <c r="AF7" s="52">
        <v>36</v>
      </c>
      <c r="AG7" s="44">
        <v>787</v>
      </c>
      <c r="AH7" s="44">
        <v>57</v>
      </c>
      <c r="AI7" s="61">
        <v>828</v>
      </c>
      <c r="AJ7" s="61">
        <v>53</v>
      </c>
      <c r="AK7" s="69">
        <v>906</v>
      </c>
      <c r="AL7" s="86">
        <v>99</v>
      </c>
      <c r="AM7" s="92">
        <f>SUM(C7:AL7)</f>
        <v>8765</v>
      </c>
      <c r="AN7" s="6">
        <f>B7*AM7</f>
        <v>3229902.5</v>
      </c>
      <c r="AO7" s="6"/>
    </row>
    <row r="8" spans="1:41" s="27" customFormat="1" ht="63" x14ac:dyDescent="0.25">
      <c r="A8" s="25" t="s">
        <v>8</v>
      </c>
      <c r="B8" s="74">
        <v>33.75</v>
      </c>
      <c r="C8" s="80">
        <v>155</v>
      </c>
      <c r="D8" s="37">
        <v>103</v>
      </c>
      <c r="E8" s="34">
        <v>134</v>
      </c>
      <c r="F8" s="37">
        <v>95</v>
      </c>
      <c r="G8" s="77">
        <v>183</v>
      </c>
      <c r="H8" s="12">
        <v>127</v>
      </c>
      <c r="I8" s="12">
        <v>96</v>
      </c>
      <c r="J8" s="12">
        <v>96</v>
      </c>
      <c r="K8" s="52">
        <v>179</v>
      </c>
      <c r="L8" s="52">
        <v>156</v>
      </c>
      <c r="M8" s="52">
        <v>108</v>
      </c>
      <c r="N8" s="52">
        <v>108</v>
      </c>
      <c r="O8" s="44">
        <v>295</v>
      </c>
      <c r="P8" s="44">
        <v>183</v>
      </c>
      <c r="Q8" s="44">
        <v>112</v>
      </c>
      <c r="R8" s="44">
        <v>101</v>
      </c>
      <c r="S8" s="61">
        <v>261</v>
      </c>
      <c r="T8" s="61">
        <v>161</v>
      </c>
      <c r="U8" s="61">
        <v>138</v>
      </c>
      <c r="V8" s="61">
        <v>138</v>
      </c>
      <c r="W8" s="69">
        <v>112</v>
      </c>
      <c r="X8" s="73">
        <v>56</v>
      </c>
      <c r="Y8" s="69">
        <v>232</v>
      </c>
      <c r="Z8" s="73">
        <v>232</v>
      </c>
      <c r="AA8" s="34">
        <v>700</v>
      </c>
      <c r="AB8" s="34">
        <v>36</v>
      </c>
      <c r="AC8" s="12">
        <v>843</v>
      </c>
      <c r="AD8" s="12">
        <v>41</v>
      </c>
      <c r="AE8" s="52">
        <v>818</v>
      </c>
      <c r="AF8" s="52">
        <v>36</v>
      </c>
      <c r="AG8" s="44">
        <v>787</v>
      </c>
      <c r="AH8" s="44">
        <v>57</v>
      </c>
      <c r="AI8" s="61">
        <v>828</v>
      </c>
      <c r="AJ8" s="61">
        <v>53</v>
      </c>
      <c r="AK8" s="69">
        <v>906</v>
      </c>
      <c r="AL8" s="86">
        <v>99</v>
      </c>
      <c r="AM8" s="92">
        <f>SUM(C8:AL8)</f>
        <v>8765</v>
      </c>
      <c r="AN8" s="6">
        <f>B8*AM8</f>
        <v>295818.75</v>
      </c>
      <c r="AO8" s="6"/>
    </row>
    <row r="9" spans="1:41" s="27" customFormat="1" ht="78.75" x14ac:dyDescent="0.25">
      <c r="A9" s="28" t="s">
        <v>11</v>
      </c>
      <c r="B9" s="74">
        <v>93.32</v>
      </c>
      <c r="C9" s="80">
        <v>155</v>
      </c>
      <c r="D9" s="37">
        <v>103</v>
      </c>
      <c r="E9" s="34">
        <v>134</v>
      </c>
      <c r="F9" s="37">
        <v>95</v>
      </c>
      <c r="G9" s="77">
        <v>183</v>
      </c>
      <c r="H9" s="12">
        <v>127</v>
      </c>
      <c r="I9" s="12">
        <v>96</v>
      </c>
      <c r="J9" s="12">
        <v>96</v>
      </c>
      <c r="K9" s="52">
        <v>179</v>
      </c>
      <c r="L9" s="52">
        <v>156</v>
      </c>
      <c r="M9" s="52">
        <v>108</v>
      </c>
      <c r="N9" s="52">
        <v>108</v>
      </c>
      <c r="O9" s="44">
        <v>295</v>
      </c>
      <c r="P9" s="44">
        <v>183</v>
      </c>
      <c r="Q9" s="44">
        <v>112</v>
      </c>
      <c r="R9" s="44">
        <v>101</v>
      </c>
      <c r="S9" s="61">
        <v>261</v>
      </c>
      <c r="T9" s="61">
        <v>161</v>
      </c>
      <c r="U9" s="61">
        <v>138</v>
      </c>
      <c r="V9" s="61">
        <v>138</v>
      </c>
      <c r="W9" s="69">
        <v>112</v>
      </c>
      <c r="X9" s="73">
        <v>56</v>
      </c>
      <c r="Y9" s="69">
        <v>232</v>
      </c>
      <c r="Z9" s="73">
        <v>232</v>
      </c>
      <c r="AA9" s="34">
        <v>700</v>
      </c>
      <c r="AB9" s="34">
        <v>36</v>
      </c>
      <c r="AC9" s="12">
        <v>843</v>
      </c>
      <c r="AD9" s="12">
        <v>41</v>
      </c>
      <c r="AE9" s="52">
        <v>818</v>
      </c>
      <c r="AF9" s="52">
        <v>36</v>
      </c>
      <c r="AG9" s="44">
        <v>787</v>
      </c>
      <c r="AH9" s="44">
        <v>57</v>
      </c>
      <c r="AI9" s="61">
        <v>828</v>
      </c>
      <c r="AJ9" s="61">
        <v>53</v>
      </c>
      <c r="AK9" s="69">
        <v>906</v>
      </c>
      <c r="AL9" s="86">
        <v>99</v>
      </c>
      <c r="AM9" s="92">
        <f>SUM(C9:AL9)</f>
        <v>8765</v>
      </c>
      <c r="AN9" s="6">
        <f>B9*AM9</f>
        <v>817949.79999999993</v>
      </c>
      <c r="AO9" s="29"/>
    </row>
    <row r="10" spans="1:41" s="27" customFormat="1" x14ac:dyDescent="0.25">
      <c r="A10" s="28" t="s">
        <v>9</v>
      </c>
      <c r="B10" s="74"/>
      <c r="C10" s="81">
        <f t="shared" ref="C10:AN10" si="0">SUM(C6:C9)</f>
        <v>620</v>
      </c>
      <c r="D10" s="35">
        <f t="shared" si="0"/>
        <v>412</v>
      </c>
      <c r="E10" s="35">
        <f t="shared" si="0"/>
        <v>536</v>
      </c>
      <c r="F10" s="35">
        <f t="shared" si="0"/>
        <v>380</v>
      </c>
      <c r="G10" s="35">
        <f t="shared" si="0"/>
        <v>732</v>
      </c>
      <c r="H10" s="35">
        <f t="shared" si="0"/>
        <v>508</v>
      </c>
      <c r="I10" s="35">
        <f t="shared" si="0"/>
        <v>384</v>
      </c>
      <c r="J10" s="35">
        <f t="shared" si="0"/>
        <v>384</v>
      </c>
      <c r="K10" s="35">
        <f t="shared" si="0"/>
        <v>716</v>
      </c>
      <c r="L10" s="35">
        <f t="shared" si="0"/>
        <v>624</v>
      </c>
      <c r="M10" s="35">
        <f t="shared" si="0"/>
        <v>432</v>
      </c>
      <c r="N10" s="35">
        <f t="shared" si="0"/>
        <v>432</v>
      </c>
      <c r="O10" s="35">
        <f t="shared" si="0"/>
        <v>1180</v>
      </c>
      <c r="P10" s="35">
        <f t="shared" si="0"/>
        <v>732</v>
      </c>
      <c r="Q10" s="35">
        <f t="shared" si="0"/>
        <v>448</v>
      </c>
      <c r="R10" s="35">
        <f t="shared" si="0"/>
        <v>404</v>
      </c>
      <c r="S10" s="35">
        <f t="shared" si="0"/>
        <v>1044</v>
      </c>
      <c r="T10" s="35">
        <f t="shared" si="0"/>
        <v>644</v>
      </c>
      <c r="U10" s="35">
        <f t="shared" si="0"/>
        <v>552</v>
      </c>
      <c r="V10" s="35">
        <f t="shared" si="0"/>
        <v>552</v>
      </c>
      <c r="W10" s="35">
        <f t="shared" si="0"/>
        <v>448</v>
      </c>
      <c r="X10" s="35">
        <f t="shared" si="0"/>
        <v>224</v>
      </c>
      <c r="Y10" s="35">
        <f t="shared" si="0"/>
        <v>928</v>
      </c>
      <c r="Z10" s="35">
        <f t="shared" si="0"/>
        <v>928</v>
      </c>
      <c r="AA10" s="35">
        <f t="shared" si="0"/>
        <v>2800</v>
      </c>
      <c r="AB10" s="35">
        <f t="shared" si="0"/>
        <v>144</v>
      </c>
      <c r="AC10" s="35">
        <f t="shared" si="0"/>
        <v>3372</v>
      </c>
      <c r="AD10" s="35">
        <f t="shared" si="0"/>
        <v>164</v>
      </c>
      <c r="AE10" s="35">
        <f t="shared" si="0"/>
        <v>3272</v>
      </c>
      <c r="AF10" s="35">
        <f t="shared" si="0"/>
        <v>144</v>
      </c>
      <c r="AG10" s="35">
        <f t="shared" si="0"/>
        <v>3148</v>
      </c>
      <c r="AH10" s="35">
        <f t="shared" si="0"/>
        <v>228</v>
      </c>
      <c r="AI10" s="35">
        <f t="shared" si="0"/>
        <v>3312</v>
      </c>
      <c r="AJ10" s="35">
        <f t="shared" si="0"/>
        <v>212</v>
      </c>
      <c r="AK10" s="35">
        <f t="shared" si="0"/>
        <v>3624</v>
      </c>
      <c r="AL10" s="35">
        <f t="shared" si="0"/>
        <v>396</v>
      </c>
      <c r="AM10" s="93">
        <f t="shared" si="0"/>
        <v>35060</v>
      </c>
      <c r="AN10" s="10">
        <f t="shared" si="0"/>
        <v>7573573.5499999998</v>
      </c>
      <c r="AO10" s="29"/>
    </row>
    <row r="11" spans="1:41" s="27" customFormat="1" x14ac:dyDescent="0.25">
      <c r="A11" s="18" t="s">
        <v>3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60"/>
      <c r="AM11" s="19"/>
      <c r="AN11" s="19"/>
      <c r="AO11" s="20"/>
    </row>
    <row r="12" spans="1:41" s="27" customFormat="1" ht="126" x14ac:dyDescent="0.25">
      <c r="A12" s="28" t="s">
        <v>12</v>
      </c>
      <c r="B12" s="75">
        <v>122.94</v>
      </c>
      <c r="C12" s="81">
        <v>137</v>
      </c>
      <c r="D12" s="35"/>
      <c r="E12" s="35">
        <v>121</v>
      </c>
      <c r="F12" s="35"/>
      <c r="G12" s="24">
        <v>151</v>
      </c>
      <c r="H12" s="9"/>
      <c r="I12" s="9">
        <v>84</v>
      </c>
      <c r="J12" s="9"/>
      <c r="K12" s="53">
        <v>147</v>
      </c>
      <c r="L12" s="53"/>
      <c r="M12" s="53">
        <v>90</v>
      </c>
      <c r="N12" s="53"/>
      <c r="O12" s="45">
        <v>242</v>
      </c>
      <c r="P12" s="45"/>
      <c r="Q12" s="45">
        <v>94</v>
      </c>
      <c r="R12" s="45"/>
      <c r="S12" s="62">
        <v>219</v>
      </c>
      <c r="T12" s="62"/>
      <c r="U12" s="62">
        <v>115</v>
      </c>
      <c r="V12" s="62"/>
      <c r="W12" s="70">
        <v>84</v>
      </c>
      <c r="X12" s="70"/>
      <c r="Y12" s="70">
        <v>174</v>
      </c>
      <c r="Z12" s="87"/>
      <c r="AA12" s="35">
        <v>619</v>
      </c>
      <c r="AB12" s="35">
        <v>31</v>
      </c>
      <c r="AC12" s="9">
        <v>714</v>
      </c>
      <c r="AD12" s="9">
        <v>35</v>
      </c>
      <c r="AE12" s="53">
        <v>693</v>
      </c>
      <c r="AF12" s="53">
        <v>31</v>
      </c>
      <c r="AG12" s="45">
        <v>664</v>
      </c>
      <c r="AH12" s="45">
        <v>47</v>
      </c>
      <c r="AI12" s="62">
        <v>697</v>
      </c>
      <c r="AJ12" s="62">
        <v>45</v>
      </c>
      <c r="AK12" s="70">
        <v>760</v>
      </c>
      <c r="AL12" s="87">
        <v>83</v>
      </c>
      <c r="AM12" s="92">
        <f t="shared" ref="AM12:AM17" si="1">SUM(C12:AL12)</f>
        <v>6077</v>
      </c>
      <c r="AN12" s="10">
        <f t="shared" ref="AN12:AN17" si="2">B12*AM12</f>
        <v>747106.38</v>
      </c>
      <c r="AO12" s="10"/>
    </row>
    <row r="13" spans="1:41" s="27" customFormat="1" ht="63" x14ac:dyDescent="0.25">
      <c r="A13" s="28" t="s">
        <v>13</v>
      </c>
      <c r="B13" s="75">
        <v>675.64</v>
      </c>
      <c r="C13" s="81">
        <v>125</v>
      </c>
      <c r="D13" s="35">
        <v>84</v>
      </c>
      <c r="E13" s="35">
        <v>110</v>
      </c>
      <c r="F13" s="35">
        <v>77</v>
      </c>
      <c r="G13" s="24">
        <v>133</v>
      </c>
      <c r="H13" s="9">
        <v>95</v>
      </c>
      <c r="I13" s="9">
        <v>76</v>
      </c>
      <c r="J13" s="9">
        <v>76</v>
      </c>
      <c r="K13" s="53">
        <v>131</v>
      </c>
      <c r="L13" s="53">
        <v>114</v>
      </c>
      <c r="M13" s="53">
        <v>80</v>
      </c>
      <c r="N13" s="53">
        <v>80</v>
      </c>
      <c r="O13" s="45">
        <v>221</v>
      </c>
      <c r="P13" s="45">
        <v>121</v>
      </c>
      <c r="Q13" s="45">
        <v>83</v>
      </c>
      <c r="R13" s="45">
        <v>74</v>
      </c>
      <c r="S13" s="62">
        <v>195</v>
      </c>
      <c r="T13" s="62">
        <v>121</v>
      </c>
      <c r="U13" s="62">
        <v>100</v>
      </c>
      <c r="V13" s="62">
        <v>100</v>
      </c>
      <c r="W13" s="70">
        <v>70</v>
      </c>
      <c r="X13" s="70">
        <v>35</v>
      </c>
      <c r="Y13" s="70">
        <v>145</v>
      </c>
      <c r="Z13" s="70">
        <v>145</v>
      </c>
      <c r="AA13" s="35">
        <v>558</v>
      </c>
      <c r="AB13" s="35">
        <v>28</v>
      </c>
      <c r="AC13" s="9">
        <v>655</v>
      </c>
      <c r="AD13" s="9">
        <v>32</v>
      </c>
      <c r="AE13" s="53">
        <v>631</v>
      </c>
      <c r="AF13" s="53">
        <v>28</v>
      </c>
      <c r="AG13" s="45">
        <v>598</v>
      </c>
      <c r="AH13" s="45">
        <v>42</v>
      </c>
      <c r="AI13" s="62">
        <v>632</v>
      </c>
      <c r="AJ13" s="62">
        <v>41</v>
      </c>
      <c r="AK13" s="70">
        <v>684</v>
      </c>
      <c r="AL13" s="87">
        <v>75</v>
      </c>
      <c r="AM13" s="93">
        <f t="shared" si="1"/>
        <v>6595</v>
      </c>
      <c r="AN13" s="10">
        <f t="shared" si="2"/>
        <v>4455845.8</v>
      </c>
      <c r="AO13" s="10"/>
    </row>
    <row r="14" spans="1:41" s="27" customFormat="1" ht="63" x14ac:dyDescent="0.25">
      <c r="A14" s="28" t="s">
        <v>14</v>
      </c>
      <c r="B14" s="75">
        <v>122.94</v>
      </c>
      <c r="C14" s="81">
        <v>155</v>
      </c>
      <c r="D14" s="35">
        <v>103</v>
      </c>
      <c r="E14" s="35">
        <v>134</v>
      </c>
      <c r="F14" s="35">
        <v>95</v>
      </c>
      <c r="G14" s="24">
        <v>183</v>
      </c>
      <c r="H14" s="9">
        <v>127</v>
      </c>
      <c r="I14" s="9">
        <v>96</v>
      </c>
      <c r="J14" s="9">
        <v>96</v>
      </c>
      <c r="K14" s="53">
        <v>178</v>
      </c>
      <c r="L14" s="53">
        <v>156</v>
      </c>
      <c r="M14" s="53">
        <v>108</v>
      </c>
      <c r="N14" s="53">
        <v>108</v>
      </c>
      <c r="O14" s="45">
        <v>285</v>
      </c>
      <c r="P14" s="45">
        <v>161</v>
      </c>
      <c r="Q14" s="45">
        <v>112</v>
      </c>
      <c r="R14" s="45">
        <v>101</v>
      </c>
      <c r="S14" s="62">
        <v>261</v>
      </c>
      <c r="T14" s="62">
        <v>161</v>
      </c>
      <c r="U14" s="62">
        <v>138</v>
      </c>
      <c r="V14" s="62">
        <v>138</v>
      </c>
      <c r="W14" s="70">
        <v>112</v>
      </c>
      <c r="X14" s="70">
        <v>56</v>
      </c>
      <c r="Y14" s="70">
        <v>232</v>
      </c>
      <c r="Z14" s="70">
        <v>232</v>
      </c>
      <c r="AA14" s="35">
        <v>700</v>
      </c>
      <c r="AB14" s="35">
        <v>36</v>
      </c>
      <c r="AC14" s="9">
        <v>843</v>
      </c>
      <c r="AD14" s="9">
        <v>41</v>
      </c>
      <c r="AE14" s="53">
        <v>820</v>
      </c>
      <c r="AF14" s="53">
        <v>36</v>
      </c>
      <c r="AG14" s="45">
        <v>787</v>
      </c>
      <c r="AH14" s="45">
        <v>57</v>
      </c>
      <c r="AI14" s="62">
        <v>828</v>
      </c>
      <c r="AJ14" s="62">
        <v>53</v>
      </c>
      <c r="AK14" s="70">
        <v>906</v>
      </c>
      <c r="AL14" s="87">
        <v>99</v>
      </c>
      <c r="AM14" s="93">
        <f t="shared" si="1"/>
        <v>8734</v>
      </c>
      <c r="AN14" s="10">
        <f t="shared" si="2"/>
        <v>1073757.96</v>
      </c>
      <c r="AO14" s="10"/>
    </row>
    <row r="15" spans="1:41" s="27" customFormat="1" ht="47.25" x14ac:dyDescent="0.25">
      <c r="A15" s="28" t="s">
        <v>15</v>
      </c>
      <c r="B15" s="75">
        <v>368.5</v>
      </c>
      <c r="C15" s="81">
        <v>125</v>
      </c>
      <c r="D15" s="35"/>
      <c r="E15" s="35">
        <v>110</v>
      </c>
      <c r="F15" s="35"/>
      <c r="G15" s="24">
        <v>137</v>
      </c>
      <c r="H15" s="9"/>
      <c r="I15" s="9">
        <v>76</v>
      </c>
      <c r="J15" s="9"/>
      <c r="K15" s="53">
        <v>133</v>
      </c>
      <c r="L15" s="53"/>
      <c r="M15" s="53">
        <v>80</v>
      </c>
      <c r="N15" s="53"/>
      <c r="O15" s="45">
        <v>222</v>
      </c>
      <c r="P15" s="45"/>
      <c r="Q15" s="45">
        <v>84</v>
      </c>
      <c r="R15" s="45"/>
      <c r="S15" s="62">
        <v>199</v>
      </c>
      <c r="T15" s="62"/>
      <c r="U15" s="62">
        <v>103</v>
      </c>
      <c r="V15" s="62"/>
      <c r="W15" s="70">
        <v>70</v>
      </c>
      <c r="X15" s="70"/>
      <c r="Y15" s="70">
        <v>145</v>
      </c>
      <c r="Z15" s="87"/>
      <c r="AA15" s="35">
        <v>558</v>
      </c>
      <c r="AB15" s="35">
        <v>28</v>
      </c>
      <c r="AC15" s="9">
        <v>655</v>
      </c>
      <c r="AD15" s="9">
        <v>32</v>
      </c>
      <c r="AE15" s="53">
        <v>631</v>
      </c>
      <c r="AF15" s="53">
        <v>28</v>
      </c>
      <c r="AG15" s="45">
        <v>601</v>
      </c>
      <c r="AH15" s="45">
        <v>42</v>
      </c>
      <c r="AI15" s="62">
        <v>633</v>
      </c>
      <c r="AJ15" s="62">
        <v>41</v>
      </c>
      <c r="AK15" s="70">
        <v>685</v>
      </c>
      <c r="AL15" s="87">
        <v>75</v>
      </c>
      <c r="AM15" s="93">
        <f t="shared" si="1"/>
        <v>5493</v>
      </c>
      <c r="AN15" s="10">
        <f t="shared" si="2"/>
        <v>2024170.5</v>
      </c>
      <c r="AO15" s="10"/>
    </row>
    <row r="16" spans="1:41" s="27" customFormat="1" ht="31.5" x14ac:dyDescent="0.25">
      <c r="A16" s="28" t="s">
        <v>16</v>
      </c>
      <c r="B16" s="75">
        <v>99.35</v>
      </c>
      <c r="C16" s="81">
        <v>125</v>
      </c>
      <c r="D16" s="35"/>
      <c r="E16" s="35">
        <v>110</v>
      </c>
      <c r="F16" s="35"/>
      <c r="G16" s="24">
        <v>133</v>
      </c>
      <c r="H16" s="9"/>
      <c r="I16" s="9">
        <v>76</v>
      </c>
      <c r="J16" s="9"/>
      <c r="K16" s="53">
        <v>131</v>
      </c>
      <c r="L16" s="53"/>
      <c r="M16" s="53">
        <v>80</v>
      </c>
      <c r="N16" s="53"/>
      <c r="O16" s="45">
        <v>221</v>
      </c>
      <c r="P16" s="45"/>
      <c r="Q16" s="45">
        <v>83</v>
      </c>
      <c r="R16" s="45"/>
      <c r="S16" s="62">
        <v>195</v>
      </c>
      <c r="T16" s="62"/>
      <c r="U16" s="62">
        <v>100</v>
      </c>
      <c r="V16" s="62"/>
      <c r="W16" s="70">
        <v>70</v>
      </c>
      <c r="X16" s="70"/>
      <c r="Y16" s="70">
        <v>145</v>
      </c>
      <c r="Z16" s="87"/>
      <c r="AA16" s="35">
        <v>558</v>
      </c>
      <c r="AB16" s="35">
        <v>28</v>
      </c>
      <c r="AC16" s="9">
        <v>655</v>
      </c>
      <c r="AD16" s="9">
        <v>32</v>
      </c>
      <c r="AE16" s="53">
        <v>631</v>
      </c>
      <c r="AF16" s="53">
        <v>28</v>
      </c>
      <c r="AG16" s="45">
        <v>598</v>
      </c>
      <c r="AH16" s="45">
        <v>42</v>
      </c>
      <c r="AI16" s="62">
        <v>632</v>
      </c>
      <c r="AJ16" s="62">
        <v>41</v>
      </c>
      <c r="AK16" s="70">
        <v>684</v>
      </c>
      <c r="AL16" s="87">
        <v>75</v>
      </c>
      <c r="AM16" s="93">
        <f t="shared" si="1"/>
        <v>5473</v>
      </c>
      <c r="AN16" s="10">
        <f t="shared" si="2"/>
        <v>543742.54999999993</v>
      </c>
      <c r="AO16" s="10"/>
    </row>
    <row r="17" spans="1:41" s="27" customFormat="1" ht="126" x14ac:dyDescent="0.25">
      <c r="A17" s="28" t="s">
        <v>17</v>
      </c>
      <c r="B17" s="75">
        <v>675.64</v>
      </c>
      <c r="C17" s="81">
        <v>28</v>
      </c>
      <c r="D17" s="35"/>
      <c r="E17" s="35">
        <v>22</v>
      </c>
      <c r="F17" s="35"/>
      <c r="G17" s="24">
        <v>46</v>
      </c>
      <c r="H17" s="9"/>
      <c r="I17" s="9">
        <v>16</v>
      </c>
      <c r="J17" s="9"/>
      <c r="K17" s="53">
        <v>38</v>
      </c>
      <c r="L17" s="53"/>
      <c r="M17" s="53">
        <v>19</v>
      </c>
      <c r="N17" s="53"/>
      <c r="O17" s="45">
        <v>62</v>
      </c>
      <c r="P17" s="45"/>
      <c r="Q17" s="45">
        <v>24</v>
      </c>
      <c r="R17" s="45"/>
      <c r="S17" s="62">
        <v>48</v>
      </c>
      <c r="T17" s="62"/>
      <c r="U17" s="62">
        <v>24</v>
      </c>
      <c r="V17" s="62"/>
      <c r="W17" s="70">
        <v>28</v>
      </c>
      <c r="X17" s="70"/>
      <c r="Y17" s="70">
        <v>58</v>
      </c>
      <c r="Z17" s="87"/>
      <c r="AA17" s="35">
        <v>75</v>
      </c>
      <c r="AB17" s="35">
        <v>5</v>
      </c>
      <c r="AC17" s="9">
        <v>142</v>
      </c>
      <c r="AD17" s="9">
        <v>8</v>
      </c>
      <c r="AE17" s="53">
        <v>125</v>
      </c>
      <c r="AF17" s="53">
        <v>6</v>
      </c>
      <c r="AG17" s="45">
        <v>123</v>
      </c>
      <c r="AH17" s="45">
        <v>10</v>
      </c>
      <c r="AI17" s="62">
        <v>123</v>
      </c>
      <c r="AJ17" s="62">
        <v>10</v>
      </c>
      <c r="AK17" s="70">
        <v>131</v>
      </c>
      <c r="AL17" s="87">
        <v>14</v>
      </c>
      <c r="AM17" s="93">
        <f t="shared" si="1"/>
        <v>1185</v>
      </c>
      <c r="AN17" s="10">
        <f t="shared" si="2"/>
        <v>800633.4</v>
      </c>
      <c r="AO17" s="10"/>
    </row>
    <row r="18" spans="1:41" s="27" customFormat="1" x14ac:dyDescent="0.25">
      <c r="A18" s="28" t="s">
        <v>9</v>
      </c>
      <c r="B18" s="74"/>
      <c r="C18" s="81">
        <f t="shared" ref="C18:AL18" si="3">SUM(C17,C16,C15,C14,C13,C12)</f>
        <v>695</v>
      </c>
      <c r="D18" s="35">
        <f t="shared" si="3"/>
        <v>187</v>
      </c>
      <c r="E18" s="35">
        <f t="shared" si="3"/>
        <v>607</v>
      </c>
      <c r="F18" s="35">
        <f t="shared" si="3"/>
        <v>172</v>
      </c>
      <c r="G18" s="35">
        <f t="shared" si="3"/>
        <v>783</v>
      </c>
      <c r="H18" s="35">
        <f t="shared" si="3"/>
        <v>222</v>
      </c>
      <c r="I18" s="35">
        <f t="shared" si="3"/>
        <v>424</v>
      </c>
      <c r="J18" s="35">
        <f t="shared" si="3"/>
        <v>172</v>
      </c>
      <c r="K18" s="35">
        <f t="shared" si="3"/>
        <v>758</v>
      </c>
      <c r="L18" s="35">
        <f t="shared" si="3"/>
        <v>270</v>
      </c>
      <c r="M18" s="35">
        <f t="shared" si="3"/>
        <v>457</v>
      </c>
      <c r="N18" s="35">
        <f t="shared" si="3"/>
        <v>188</v>
      </c>
      <c r="O18" s="35">
        <f t="shared" si="3"/>
        <v>1253</v>
      </c>
      <c r="P18" s="35">
        <f t="shared" si="3"/>
        <v>282</v>
      </c>
      <c r="Q18" s="35">
        <f t="shared" si="3"/>
        <v>480</v>
      </c>
      <c r="R18" s="35">
        <f t="shared" si="3"/>
        <v>175</v>
      </c>
      <c r="S18" s="35">
        <f t="shared" si="3"/>
        <v>1117</v>
      </c>
      <c r="T18" s="35">
        <f t="shared" si="3"/>
        <v>282</v>
      </c>
      <c r="U18" s="35">
        <f t="shared" si="3"/>
        <v>580</v>
      </c>
      <c r="V18" s="35">
        <f t="shared" si="3"/>
        <v>238</v>
      </c>
      <c r="W18" s="35">
        <f t="shared" si="3"/>
        <v>434</v>
      </c>
      <c r="X18" s="35">
        <f t="shared" si="3"/>
        <v>91</v>
      </c>
      <c r="Y18" s="35">
        <f t="shared" si="3"/>
        <v>899</v>
      </c>
      <c r="Z18" s="35">
        <f t="shared" si="3"/>
        <v>377</v>
      </c>
      <c r="AA18" s="35">
        <f t="shared" si="3"/>
        <v>3068</v>
      </c>
      <c r="AB18" s="35">
        <f t="shared" si="3"/>
        <v>156</v>
      </c>
      <c r="AC18" s="35">
        <f t="shared" si="3"/>
        <v>3664</v>
      </c>
      <c r="AD18" s="35">
        <f t="shared" si="3"/>
        <v>180</v>
      </c>
      <c r="AE18" s="35">
        <f t="shared" si="3"/>
        <v>3531</v>
      </c>
      <c r="AF18" s="35">
        <f t="shared" si="3"/>
        <v>157</v>
      </c>
      <c r="AG18" s="35">
        <f t="shared" si="3"/>
        <v>3371</v>
      </c>
      <c r="AH18" s="35">
        <f t="shared" si="3"/>
        <v>240</v>
      </c>
      <c r="AI18" s="35">
        <f t="shared" si="3"/>
        <v>3545</v>
      </c>
      <c r="AJ18" s="35">
        <f t="shared" si="3"/>
        <v>231</v>
      </c>
      <c r="AK18" s="35">
        <f t="shared" si="3"/>
        <v>3850</v>
      </c>
      <c r="AL18" s="35">
        <f t="shared" si="3"/>
        <v>421</v>
      </c>
      <c r="AM18" s="93">
        <f t="shared" ref="AM18:AN18" si="4">SUM(AM17,AM16,AM15,AM14,AM13,AM12)</f>
        <v>33557</v>
      </c>
      <c r="AN18" s="10">
        <f t="shared" si="4"/>
        <v>9645256.5900000017</v>
      </c>
      <c r="AO18" s="29"/>
    </row>
    <row r="19" spans="1:41" s="27" customFormat="1" ht="31.5" x14ac:dyDescent="0.25">
      <c r="A19" s="21" t="s">
        <v>18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8"/>
      <c r="AM19" s="22"/>
      <c r="AN19" s="22"/>
      <c r="AO19" s="23"/>
    </row>
    <row r="20" spans="1:41" s="27" customFormat="1" ht="63" x14ac:dyDescent="0.25">
      <c r="A20" s="28" t="s">
        <v>19</v>
      </c>
      <c r="B20" s="75">
        <v>92.15</v>
      </c>
      <c r="C20" s="81">
        <v>155</v>
      </c>
      <c r="D20" s="35"/>
      <c r="E20" s="35">
        <v>134</v>
      </c>
      <c r="F20" s="35"/>
      <c r="G20" s="24">
        <v>175</v>
      </c>
      <c r="H20" s="9"/>
      <c r="I20" s="9">
        <v>96</v>
      </c>
      <c r="J20" s="9"/>
      <c r="K20" s="53">
        <v>176</v>
      </c>
      <c r="L20" s="53"/>
      <c r="M20" s="53">
        <v>108</v>
      </c>
      <c r="N20" s="53"/>
      <c r="O20" s="45">
        <v>290</v>
      </c>
      <c r="P20" s="45"/>
      <c r="Q20" s="45">
        <v>111</v>
      </c>
      <c r="R20" s="45"/>
      <c r="S20" s="62">
        <v>257</v>
      </c>
      <c r="T20" s="62"/>
      <c r="U20" s="62">
        <v>135</v>
      </c>
      <c r="V20" s="62"/>
      <c r="W20" s="70">
        <v>112</v>
      </c>
      <c r="X20" s="70"/>
      <c r="Y20" s="70">
        <v>232</v>
      </c>
      <c r="Z20" s="87"/>
      <c r="AA20" s="35">
        <v>700</v>
      </c>
      <c r="AB20" s="35">
        <v>36</v>
      </c>
      <c r="AC20" s="9">
        <v>843</v>
      </c>
      <c r="AD20" s="9">
        <v>41</v>
      </c>
      <c r="AE20" s="53">
        <v>820</v>
      </c>
      <c r="AF20" s="53">
        <v>36</v>
      </c>
      <c r="AG20" s="45">
        <v>782</v>
      </c>
      <c r="AH20" s="45">
        <v>57</v>
      </c>
      <c r="AI20" s="62">
        <v>827</v>
      </c>
      <c r="AJ20" s="62">
        <v>53</v>
      </c>
      <c r="AK20" s="70">
        <v>894</v>
      </c>
      <c r="AL20" s="87">
        <v>99</v>
      </c>
      <c r="AM20" s="93">
        <f>SUM(C20:AL20)</f>
        <v>7169</v>
      </c>
      <c r="AN20" s="10">
        <f>B20*AM20</f>
        <v>660623.35000000009</v>
      </c>
      <c r="AO20" s="10"/>
    </row>
    <row r="21" spans="1:41" s="27" customFormat="1" ht="31.5" x14ac:dyDescent="0.25">
      <c r="A21" s="28" t="s">
        <v>20</v>
      </c>
      <c r="B21" s="75">
        <v>62.85</v>
      </c>
      <c r="C21" s="81">
        <v>250</v>
      </c>
      <c r="D21" s="35"/>
      <c r="E21" s="35">
        <v>220</v>
      </c>
      <c r="F21" s="35"/>
      <c r="G21" s="24">
        <v>266</v>
      </c>
      <c r="H21" s="9"/>
      <c r="I21" s="9">
        <v>152</v>
      </c>
      <c r="J21" s="9"/>
      <c r="K21" s="53">
        <v>262</v>
      </c>
      <c r="L21" s="55"/>
      <c r="M21" s="53">
        <v>160</v>
      </c>
      <c r="N21" s="53"/>
      <c r="O21" s="45">
        <v>454</v>
      </c>
      <c r="P21" s="45"/>
      <c r="Q21" s="45">
        <v>166</v>
      </c>
      <c r="R21" s="45"/>
      <c r="S21" s="62">
        <v>390</v>
      </c>
      <c r="T21" s="62"/>
      <c r="U21" s="62">
        <v>200</v>
      </c>
      <c r="V21" s="62"/>
      <c r="W21" s="70">
        <v>140</v>
      </c>
      <c r="X21" s="70"/>
      <c r="Y21" s="70">
        <v>290</v>
      </c>
      <c r="Z21" s="87"/>
      <c r="AA21" s="35">
        <v>1116</v>
      </c>
      <c r="AB21" s="35">
        <v>56</v>
      </c>
      <c r="AC21" s="9">
        <v>1310</v>
      </c>
      <c r="AD21" s="9">
        <v>64</v>
      </c>
      <c r="AE21" s="53">
        <v>1262</v>
      </c>
      <c r="AF21" s="53">
        <v>56</v>
      </c>
      <c r="AG21" s="45">
        <v>1196</v>
      </c>
      <c r="AH21" s="45">
        <v>84</v>
      </c>
      <c r="AI21" s="62">
        <v>1164</v>
      </c>
      <c r="AJ21" s="62">
        <v>82</v>
      </c>
      <c r="AK21" s="70">
        <v>1368</v>
      </c>
      <c r="AL21" s="87">
        <v>150</v>
      </c>
      <c r="AM21" s="93">
        <f>SUM(C21:AL21)</f>
        <v>10858</v>
      </c>
      <c r="AN21" s="10">
        <f>B21*AM21</f>
        <v>682425.3</v>
      </c>
      <c r="AO21" s="10"/>
    </row>
    <row r="22" spans="1:41" s="27" customFormat="1" ht="63" x14ac:dyDescent="0.25">
      <c r="A22" s="28" t="s">
        <v>21</v>
      </c>
      <c r="B22" s="75">
        <v>96.07</v>
      </c>
      <c r="C22" s="81"/>
      <c r="D22" s="35"/>
      <c r="E22" s="35"/>
      <c r="F22" s="35"/>
      <c r="G22" s="24"/>
      <c r="H22" s="9"/>
      <c r="I22" s="9"/>
      <c r="J22" s="9"/>
      <c r="K22" s="53"/>
      <c r="L22" s="53"/>
      <c r="M22" s="53"/>
      <c r="N22" s="53"/>
      <c r="O22" s="45"/>
      <c r="P22" s="45"/>
      <c r="Q22" s="45"/>
      <c r="R22" s="45"/>
      <c r="S22" s="62"/>
      <c r="T22" s="62"/>
      <c r="U22" s="62"/>
      <c r="V22" s="62"/>
      <c r="W22" s="70"/>
      <c r="X22" s="70"/>
      <c r="Y22" s="70"/>
      <c r="Z22" s="87"/>
      <c r="AA22" s="35"/>
      <c r="AB22" s="35"/>
      <c r="AC22" s="9"/>
      <c r="AD22" s="9"/>
      <c r="AE22" s="53"/>
      <c r="AF22" s="53"/>
      <c r="AG22" s="45"/>
      <c r="AH22" s="45"/>
      <c r="AI22" s="62"/>
      <c r="AJ22" s="62"/>
      <c r="AK22" s="70"/>
      <c r="AL22" s="87"/>
      <c r="AM22" s="93">
        <f>SUM(C22:AL22)</f>
        <v>0</v>
      </c>
      <c r="AN22" s="10">
        <f>B22*AM22</f>
        <v>0</v>
      </c>
      <c r="AO22" s="10"/>
    </row>
    <row r="23" spans="1:41" s="27" customFormat="1" x14ac:dyDescent="0.25">
      <c r="A23" s="28" t="s">
        <v>9</v>
      </c>
      <c r="B23" s="74"/>
      <c r="C23" s="81">
        <f t="shared" ref="C23:AL23" si="5">SUM(C20,C21,C22)</f>
        <v>405</v>
      </c>
      <c r="D23" s="35">
        <f t="shared" si="5"/>
        <v>0</v>
      </c>
      <c r="E23" s="35">
        <f>SUM(E20,E21,E22)</f>
        <v>354</v>
      </c>
      <c r="F23" s="35">
        <f>SUM(F20,F21,F22)</f>
        <v>0</v>
      </c>
      <c r="G23" s="35">
        <f t="shared" ref="G23:J23" si="6">SUM(G20,G21,G22)</f>
        <v>441</v>
      </c>
      <c r="H23" s="35">
        <f t="shared" si="6"/>
        <v>0</v>
      </c>
      <c r="I23" s="35">
        <f t="shared" si="6"/>
        <v>248</v>
      </c>
      <c r="J23" s="35">
        <f t="shared" si="6"/>
        <v>0</v>
      </c>
      <c r="K23" s="53">
        <f t="shared" si="5"/>
        <v>438</v>
      </c>
      <c r="L23" s="53">
        <f t="shared" si="5"/>
        <v>0</v>
      </c>
      <c r="M23" s="53">
        <f t="shared" si="5"/>
        <v>268</v>
      </c>
      <c r="N23" s="53">
        <f t="shared" si="5"/>
        <v>0</v>
      </c>
      <c r="O23" s="45">
        <f t="shared" si="5"/>
        <v>744</v>
      </c>
      <c r="P23" s="45">
        <f t="shared" si="5"/>
        <v>0</v>
      </c>
      <c r="Q23" s="45">
        <f t="shared" si="5"/>
        <v>277</v>
      </c>
      <c r="R23" s="45">
        <f t="shared" si="5"/>
        <v>0</v>
      </c>
      <c r="S23" s="62">
        <f t="shared" si="5"/>
        <v>647</v>
      </c>
      <c r="T23" s="62">
        <f t="shared" si="5"/>
        <v>0</v>
      </c>
      <c r="U23" s="62">
        <f t="shared" si="5"/>
        <v>335</v>
      </c>
      <c r="V23" s="62">
        <f t="shared" si="5"/>
        <v>0</v>
      </c>
      <c r="W23" s="62">
        <f t="shared" si="5"/>
        <v>252</v>
      </c>
      <c r="X23" s="62">
        <f t="shared" si="5"/>
        <v>0</v>
      </c>
      <c r="Y23" s="62">
        <f t="shared" si="5"/>
        <v>522</v>
      </c>
      <c r="Z23" s="62">
        <f t="shared" si="5"/>
        <v>0</v>
      </c>
      <c r="AA23" s="62">
        <f t="shared" si="5"/>
        <v>1816</v>
      </c>
      <c r="AB23" s="62">
        <f t="shared" si="5"/>
        <v>92</v>
      </c>
      <c r="AC23" s="62">
        <f t="shared" si="5"/>
        <v>2153</v>
      </c>
      <c r="AD23" s="9">
        <f t="shared" si="5"/>
        <v>105</v>
      </c>
      <c r="AE23" s="9">
        <f t="shared" si="5"/>
        <v>2082</v>
      </c>
      <c r="AF23" s="9">
        <f t="shared" si="5"/>
        <v>92</v>
      </c>
      <c r="AG23" s="9">
        <f t="shared" si="5"/>
        <v>1978</v>
      </c>
      <c r="AH23" s="9">
        <f t="shared" si="5"/>
        <v>141</v>
      </c>
      <c r="AI23" s="9">
        <f t="shared" si="5"/>
        <v>1991</v>
      </c>
      <c r="AJ23" s="9">
        <f t="shared" si="5"/>
        <v>135</v>
      </c>
      <c r="AK23" s="9">
        <f t="shared" si="5"/>
        <v>2262</v>
      </c>
      <c r="AL23" s="87">
        <f t="shared" si="5"/>
        <v>249</v>
      </c>
      <c r="AM23" s="93">
        <f t="shared" ref="AM23:AN23" si="7">SUM(AM20,AM21,AM22)</f>
        <v>18027</v>
      </c>
      <c r="AN23" s="10">
        <f t="shared" si="7"/>
        <v>1343048.6500000001</v>
      </c>
      <c r="AO23" s="29"/>
    </row>
    <row r="24" spans="1:41" s="27" customFormat="1" ht="31.5" x14ac:dyDescent="0.25">
      <c r="A24" s="18" t="s">
        <v>22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60"/>
      <c r="AM24" s="19"/>
      <c r="AN24" s="19"/>
      <c r="AO24" s="20"/>
    </row>
    <row r="25" spans="1:41" s="27" customFormat="1" ht="110.25" x14ac:dyDescent="0.25">
      <c r="A25" s="25" t="s">
        <v>23</v>
      </c>
      <c r="B25" s="74">
        <v>249.33</v>
      </c>
      <c r="C25" s="82"/>
      <c r="D25" s="36"/>
      <c r="E25" s="36">
        <v>60</v>
      </c>
      <c r="F25" s="37"/>
      <c r="G25" s="78"/>
      <c r="H25" s="8"/>
      <c r="I25" s="8">
        <v>40</v>
      </c>
      <c r="J25" s="8"/>
      <c r="K25" s="56"/>
      <c r="L25" s="56"/>
      <c r="M25" s="56">
        <v>50</v>
      </c>
      <c r="N25" s="56"/>
      <c r="O25" s="47"/>
      <c r="P25" s="47"/>
      <c r="Q25" s="47">
        <v>54</v>
      </c>
      <c r="R25" s="47"/>
      <c r="S25" s="64"/>
      <c r="T25" s="64"/>
      <c r="U25" s="64">
        <v>59</v>
      </c>
      <c r="V25" s="64"/>
      <c r="W25" s="72"/>
      <c r="X25" s="72"/>
      <c r="Y25" s="73">
        <v>145</v>
      </c>
      <c r="Z25" s="89"/>
      <c r="AA25" s="82"/>
      <c r="AB25" s="37">
        <v>15</v>
      </c>
      <c r="AC25" s="17"/>
      <c r="AD25" s="8">
        <v>17</v>
      </c>
      <c r="AE25" s="56"/>
      <c r="AF25" s="57">
        <v>14</v>
      </c>
      <c r="AG25" s="48"/>
      <c r="AH25" s="48">
        <v>25</v>
      </c>
      <c r="AI25" s="65"/>
      <c r="AJ25" s="65">
        <v>20</v>
      </c>
      <c r="AK25" s="73"/>
      <c r="AL25" s="90">
        <v>40</v>
      </c>
      <c r="AM25" s="92">
        <f>SUM(C25:AL25)</f>
        <v>539</v>
      </c>
      <c r="AN25" s="6">
        <f>B25*AM25</f>
        <v>134388.87</v>
      </c>
      <c r="AO25" s="30"/>
    </row>
    <row r="26" spans="1:41" s="27" customFormat="1" ht="110.25" x14ac:dyDescent="0.25">
      <c r="A26" s="25" t="s">
        <v>24</v>
      </c>
      <c r="B26" s="74">
        <v>101.01</v>
      </c>
      <c r="C26" s="83"/>
      <c r="D26" s="37"/>
      <c r="E26" s="37">
        <v>104</v>
      </c>
      <c r="F26" s="37"/>
      <c r="G26" s="78"/>
      <c r="H26" s="8"/>
      <c r="I26" s="8">
        <v>76</v>
      </c>
      <c r="J26" s="8"/>
      <c r="K26" s="57"/>
      <c r="L26" s="57"/>
      <c r="M26" s="57">
        <v>81</v>
      </c>
      <c r="N26" s="57"/>
      <c r="O26" s="48"/>
      <c r="P26" s="48"/>
      <c r="Q26" s="48">
        <v>84</v>
      </c>
      <c r="R26" s="48"/>
      <c r="S26" s="65"/>
      <c r="T26" s="65"/>
      <c r="U26" s="65">
        <v>100</v>
      </c>
      <c r="V26" s="65"/>
      <c r="W26" s="73"/>
      <c r="X26" s="73"/>
      <c r="Y26" s="73">
        <v>145</v>
      </c>
      <c r="Z26" s="90"/>
      <c r="AA26" s="37"/>
      <c r="AB26" s="37">
        <v>28</v>
      </c>
      <c r="AC26" s="8"/>
      <c r="AD26" s="8">
        <v>32</v>
      </c>
      <c r="AE26" s="57"/>
      <c r="AF26" s="57">
        <v>28</v>
      </c>
      <c r="AG26" s="48"/>
      <c r="AH26" s="48">
        <v>42</v>
      </c>
      <c r="AI26" s="65"/>
      <c r="AJ26" s="65">
        <v>41</v>
      </c>
      <c r="AK26" s="73"/>
      <c r="AL26" s="90">
        <v>75</v>
      </c>
      <c r="AM26" s="92">
        <f>SUM(C26:AL26)</f>
        <v>836</v>
      </c>
      <c r="AN26" s="6">
        <f>B26*AM26</f>
        <v>84444.36</v>
      </c>
      <c r="AO26" s="6"/>
    </row>
    <row r="27" spans="1:41" s="27" customFormat="1" ht="47.25" x14ac:dyDescent="0.25">
      <c r="A27" s="25" t="s">
        <v>25</v>
      </c>
      <c r="B27" s="74">
        <v>192.56</v>
      </c>
      <c r="C27" s="83">
        <v>620</v>
      </c>
      <c r="D27" s="37"/>
      <c r="E27" s="37">
        <v>512</v>
      </c>
      <c r="F27" s="37"/>
      <c r="G27" s="78">
        <v>700</v>
      </c>
      <c r="H27" s="8"/>
      <c r="I27" s="8">
        <v>384</v>
      </c>
      <c r="J27" s="8"/>
      <c r="K27" s="57">
        <v>704</v>
      </c>
      <c r="L27" s="57"/>
      <c r="M27" s="57">
        <v>432</v>
      </c>
      <c r="N27" s="57"/>
      <c r="O27" s="48">
        <v>1160</v>
      </c>
      <c r="P27" s="48"/>
      <c r="Q27" s="48">
        <v>444</v>
      </c>
      <c r="R27" s="48"/>
      <c r="S27" s="65">
        <v>1028</v>
      </c>
      <c r="T27" s="65"/>
      <c r="U27" s="65">
        <v>540</v>
      </c>
      <c r="V27" s="65"/>
      <c r="W27" s="73">
        <v>448</v>
      </c>
      <c r="X27" s="73"/>
      <c r="Y27" s="73">
        <v>928</v>
      </c>
      <c r="Z27" s="90"/>
      <c r="AA27" s="37">
        <v>2800</v>
      </c>
      <c r="AB27" s="37">
        <v>96</v>
      </c>
      <c r="AC27" s="8">
        <v>3372</v>
      </c>
      <c r="AD27" s="8">
        <v>164</v>
      </c>
      <c r="AE27" s="57">
        <v>3280</v>
      </c>
      <c r="AF27" s="57">
        <v>144</v>
      </c>
      <c r="AG27" s="48">
        <v>3128</v>
      </c>
      <c r="AH27" s="48">
        <v>228</v>
      </c>
      <c r="AI27" s="65">
        <v>3308</v>
      </c>
      <c r="AJ27" s="65">
        <v>212</v>
      </c>
      <c r="AK27" s="73">
        <v>3652</v>
      </c>
      <c r="AL27" s="90">
        <v>396</v>
      </c>
      <c r="AM27" s="92">
        <f>SUM(C27:AL27)</f>
        <v>28680</v>
      </c>
      <c r="AN27" s="6">
        <f>B27*AM27</f>
        <v>5522620.7999999998</v>
      </c>
      <c r="AO27" s="6"/>
    </row>
    <row r="28" spans="1:41" s="27" customFormat="1" ht="47.25" x14ac:dyDescent="0.25">
      <c r="A28" s="28" t="s">
        <v>26</v>
      </c>
      <c r="B28" s="75">
        <v>121.26</v>
      </c>
      <c r="C28" s="81">
        <v>345</v>
      </c>
      <c r="D28" s="35"/>
      <c r="E28" s="35">
        <v>292</v>
      </c>
      <c r="F28" s="35"/>
      <c r="G28" s="24">
        <v>395</v>
      </c>
      <c r="H28" s="9"/>
      <c r="I28" s="9">
        <v>208</v>
      </c>
      <c r="J28" s="9"/>
      <c r="K28" s="53">
        <v>392</v>
      </c>
      <c r="L28" s="53"/>
      <c r="M28" s="53">
        <v>248</v>
      </c>
      <c r="N28" s="53"/>
      <c r="O28" s="45">
        <v>684</v>
      </c>
      <c r="P28" s="45"/>
      <c r="Q28" s="45">
        <v>257</v>
      </c>
      <c r="R28" s="45"/>
      <c r="S28" s="62">
        <v>547</v>
      </c>
      <c r="T28" s="62"/>
      <c r="U28" s="62">
        <v>301</v>
      </c>
      <c r="V28" s="62"/>
      <c r="W28" s="70">
        <v>308</v>
      </c>
      <c r="X28" s="70"/>
      <c r="Y28" s="70">
        <v>638</v>
      </c>
      <c r="Z28" s="87"/>
      <c r="AA28" s="35">
        <v>1540</v>
      </c>
      <c r="AB28" s="35">
        <v>78</v>
      </c>
      <c r="AC28" s="9">
        <v>1849</v>
      </c>
      <c r="AD28" s="9">
        <v>87</v>
      </c>
      <c r="AE28" s="53">
        <v>1754</v>
      </c>
      <c r="AF28" s="53">
        <v>76</v>
      </c>
      <c r="AG28" s="45">
        <v>1670</v>
      </c>
      <c r="AH28" s="45">
        <v>127</v>
      </c>
      <c r="AI28" s="62">
        <v>1795</v>
      </c>
      <c r="AJ28" s="62">
        <v>109</v>
      </c>
      <c r="AK28" s="70">
        <v>1985</v>
      </c>
      <c r="AL28" s="87">
        <v>211</v>
      </c>
      <c r="AM28" s="92">
        <f>SUM(C28:AL28)</f>
        <v>15896</v>
      </c>
      <c r="AN28" s="10">
        <f>B28*AM28</f>
        <v>1927548.9600000002</v>
      </c>
      <c r="AO28" s="10"/>
    </row>
    <row r="29" spans="1:41" s="27" customFormat="1" ht="47.25" x14ac:dyDescent="0.25">
      <c r="A29" s="28" t="s">
        <v>31</v>
      </c>
      <c r="B29" s="75">
        <v>148.99</v>
      </c>
      <c r="C29" s="81">
        <v>146</v>
      </c>
      <c r="D29" s="35"/>
      <c r="E29" s="35">
        <v>128</v>
      </c>
      <c r="F29" s="35"/>
      <c r="G29" s="24">
        <v>168</v>
      </c>
      <c r="H29" s="9"/>
      <c r="I29" s="9">
        <v>90</v>
      </c>
      <c r="J29" s="9"/>
      <c r="K29" s="53">
        <v>176</v>
      </c>
      <c r="L29" s="53"/>
      <c r="M29" s="53">
        <v>108</v>
      </c>
      <c r="N29" s="53"/>
      <c r="O29" s="45">
        <v>290</v>
      </c>
      <c r="P29" s="45"/>
      <c r="Q29" s="45">
        <v>111</v>
      </c>
      <c r="R29" s="45"/>
      <c r="S29" s="62">
        <v>240</v>
      </c>
      <c r="T29" s="62"/>
      <c r="U29" s="62">
        <v>128</v>
      </c>
      <c r="V29" s="62"/>
      <c r="W29" s="70">
        <v>112</v>
      </c>
      <c r="X29" s="70"/>
      <c r="Y29" s="70">
        <v>232</v>
      </c>
      <c r="Z29" s="87"/>
      <c r="AA29" s="35">
        <v>671</v>
      </c>
      <c r="AB29" s="35">
        <v>35</v>
      </c>
      <c r="AC29" s="9">
        <v>798</v>
      </c>
      <c r="AD29" s="9">
        <v>38</v>
      </c>
      <c r="AE29" s="53">
        <v>774</v>
      </c>
      <c r="AF29" s="53">
        <v>34</v>
      </c>
      <c r="AG29" s="45">
        <v>735</v>
      </c>
      <c r="AH29" s="45">
        <v>56</v>
      </c>
      <c r="AI29" s="62">
        <v>785</v>
      </c>
      <c r="AJ29" s="62">
        <v>49</v>
      </c>
      <c r="AK29" s="70">
        <v>869</v>
      </c>
      <c r="AL29" s="87">
        <v>94</v>
      </c>
      <c r="AM29" s="92">
        <f>SUM(C29:AL29)</f>
        <v>6867</v>
      </c>
      <c r="AN29" s="10">
        <f>B29*AM29</f>
        <v>1023114.3300000001</v>
      </c>
      <c r="AO29" s="10"/>
    </row>
    <row r="30" spans="1:41" s="27" customFormat="1" x14ac:dyDescent="0.25">
      <c r="A30" s="28" t="s">
        <v>9</v>
      </c>
      <c r="B30" s="74"/>
      <c r="C30" s="81">
        <f t="shared" ref="C30:AL30" si="8">SUM(C29,C28,C27,C26,C25)</f>
        <v>1111</v>
      </c>
      <c r="D30" s="35">
        <f t="shared" si="8"/>
        <v>0</v>
      </c>
      <c r="E30" s="35">
        <f t="shared" si="8"/>
        <v>1096</v>
      </c>
      <c r="F30" s="35">
        <f t="shared" si="8"/>
        <v>0</v>
      </c>
      <c r="G30" s="35">
        <f t="shared" si="8"/>
        <v>1263</v>
      </c>
      <c r="H30" s="35">
        <f t="shared" si="8"/>
        <v>0</v>
      </c>
      <c r="I30" s="35">
        <f t="shared" si="8"/>
        <v>798</v>
      </c>
      <c r="J30" s="35">
        <f t="shared" si="8"/>
        <v>0</v>
      </c>
      <c r="K30" s="35">
        <f t="shared" si="8"/>
        <v>1272</v>
      </c>
      <c r="L30" s="35">
        <f t="shared" si="8"/>
        <v>0</v>
      </c>
      <c r="M30" s="35">
        <f t="shared" si="8"/>
        <v>919</v>
      </c>
      <c r="N30" s="35">
        <f t="shared" si="8"/>
        <v>0</v>
      </c>
      <c r="O30" s="35">
        <f t="shared" si="8"/>
        <v>2134</v>
      </c>
      <c r="P30" s="35">
        <f t="shared" si="8"/>
        <v>0</v>
      </c>
      <c r="Q30" s="35">
        <f t="shared" si="8"/>
        <v>950</v>
      </c>
      <c r="R30" s="35">
        <f t="shared" si="8"/>
        <v>0</v>
      </c>
      <c r="S30" s="35">
        <f t="shared" si="8"/>
        <v>1815</v>
      </c>
      <c r="T30" s="35">
        <f t="shared" si="8"/>
        <v>0</v>
      </c>
      <c r="U30" s="35">
        <f t="shared" si="8"/>
        <v>1128</v>
      </c>
      <c r="V30" s="35">
        <f t="shared" si="8"/>
        <v>0</v>
      </c>
      <c r="W30" s="35">
        <f t="shared" si="8"/>
        <v>868</v>
      </c>
      <c r="X30" s="35">
        <f t="shared" si="8"/>
        <v>0</v>
      </c>
      <c r="Y30" s="35">
        <f t="shared" si="8"/>
        <v>2088</v>
      </c>
      <c r="Z30" s="35">
        <f t="shared" si="8"/>
        <v>0</v>
      </c>
      <c r="AA30" s="35">
        <f t="shared" si="8"/>
        <v>5011</v>
      </c>
      <c r="AB30" s="35">
        <f t="shared" si="8"/>
        <v>252</v>
      </c>
      <c r="AC30" s="35">
        <f t="shared" si="8"/>
        <v>6019</v>
      </c>
      <c r="AD30" s="35">
        <f t="shared" si="8"/>
        <v>338</v>
      </c>
      <c r="AE30" s="35">
        <f t="shared" si="8"/>
        <v>5808</v>
      </c>
      <c r="AF30" s="35">
        <f t="shared" si="8"/>
        <v>296</v>
      </c>
      <c r="AG30" s="35">
        <f t="shared" si="8"/>
        <v>5533</v>
      </c>
      <c r="AH30" s="35">
        <f t="shared" si="8"/>
        <v>478</v>
      </c>
      <c r="AI30" s="35">
        <f t="shared" si="8"/>
        <v>5888</v>
      </c>
      <c r="AJ30" s="35">
        <f t="shared" si="8"/>
        <v>431</v>
      </c>
      <c r="AK30" s="35">
        <f t="shared" si="8"/>
        <v>6506</v>
      </c>
      <c r="AL30" s="35">
        <f t="shared" si="8"/>
        <v>816</v>
      </c>
      <c r="AM30" s="93">
        <f t="shared" ref="AM30:AN30" si="9">SUM(AM29,AM28,AM27,AM26,AM25)</f>
        <v>52818</v>
      </c>
      <c r="AN30" s="10">
        <f t="shared" si="9"/>
        <v>8692117.3199999984</v>
      </c>
      <c r="AO30" s="29"/>
    </row>
    <row r="31" spans="1:41" s="27" customFormat="1" ht="94.5" customHeight="1" x14ac:dyDescent="0.25">
      <c r="A31" s="18" t="s">
        <v>27</v>
      </c>
      <c r="B31" s="122"/>
      <c r="C31" s="122"/>
      <c r="D31" s="122"/>
      <c r="E31" s="122"/>
      <c r="F31" s="122"/>
      <c r="G31" s="122"/>
      <c r="H31" s="122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8"/>
      <c r="AM31" s="19"/>
      <c r="AN31" s="19"/>
      <c r="AO31" s="20"/>
    </row>
    <row r="32" spans="1:41" s="27" customFormat="1" ht="63" x14ac:dyDescent="0.25">
      <c r="A32" s="28" t="s">
        <v>28</v>
      </c>
      <c r="B32" s="75">
        <v>134.68</v>
      </c>
      <c r="C32" s="81"/>
      <c r="D32" s="35"/>
      <c r="E32" s="35">
        <v>112</v>
      </c>
      <c r="F32" s="35"/>
      <c r="G32" s="24"/>
      <c r="H32" s="9"/>
      <c r="I32" s="9">
        <v>80</v>
      </c>
      <c r="J32" s="9"/>
      <c r="K32" s="53"/>
      <c r="L32" s="53"/>
      <c r="M32" s="53">
        <v>88</v>
      </c>
      <c r="N32" s="53"/>
      <c r="O32" s="45"/>
      <c r="P32" s="45"/>
      <c r="Q32" s="45">
        <v>92</v>
      </c>
      <c r="R32" s="45"/>
      <c r="S32" s="62"/>
      <c r="T32" s="62"/>
      <c r="U32" s="62">
        <v>111</v>
      </c>
      <c r="V32" s="62"/>
      <c r="W32" s="70"/>
      <c r="X32" s="70"/>
      <c r="Y32" s="9">
        <v>174</v>
      </c>
      <c r="Z32" s="87"/>
      <c r="AA32" s="35"/>
      <c r="AB32" s="35">
        <v>30</v>
      </c>
      <c r="AC32" s="9"/>
      <c r="AD32" s="9">
        <v>35</v>
      </c>
      <c r="AE32" s="53"/>
      <c r="AF32" s="53">
        <v>30</v>
      </c>
      <c r="AG32" s="45"/>
      <c r="AH32" s="45">
        <v>47</v>
      </c>
      <c r="AI32" s="62"/>
      <c r="AJ32" s="62">
        <v>45</v>
      </c>
      <c r="AK32" s="70"/>
      <c r="AL32" s="87">
        <v>83</v>
      </c>
      <c r="AM32" s="93">
        <f>SUM(C32:AL32)</f>
        <v>927</v>
      </c>
      <c r="AN32" s="10">
        <f>B32*AM32</f>
        <v>124848.36</v>
      </c>
      <c r="AO32" s="10"/>
    </row>
    <row r="33" spans="1:41" s="27" customFormat="1" ht="47.25" x14ac:dyDescent="0.25">
      <c r="A33" s="28" t="s">
        <v>29</v>
      </c>
      <c r="B33" s="75">
        <v>213.02</v>
      </c>
      <c r="C33" s="81">
        <v>125</v>
      </c>
      <c r="D33" s="35"/>
      <c r="E33" s="35">
        <v>110</v>
      </c>
      <c r="F33" s="35"/>
      <c r="G33" s="24">
        <v>133</v>
      </c>
      <c r="H33" s="9"/>
      <c r="I33" s="9">
        <v>76</v>
      </c>
      <c r="J33" s="9"/>
      <c r="K33" s="53">
        <v>131</v>
      </c>
      <c r="L33" s="53"/>
      <c r="M33" s="53">
        <v>80</v>
      </c>
      <c r="N33" s="53"/>
      <c r="O33" s="45">
        <v>224</v>
      </c>
      <c r="P33" s="45"/>
      <c r="Q33" s="45">
        <v>83</v>
      </c>
      <c r="R33" s="45"/>
      <c r="S33" s="62">
        <v>195</v>
      </c>
      <c r="T33" s="62"/>
      <c r="U33" s="62">
        <v>100</v>
      </c>
      <c r="V33" s="62"/>
      <c r="W33" s="9">
        <v>70</v>
      </c>
      <c r="X33" s="70"/>
      <c r="Y33" s="9">
        <v>145</v>
      </c>
      <c r="Z33" s="87"/>
      <c r="AA33" s="35">
        <v>558</v>
      </c>
      <c r="AB33" s="35">
        <v>28</v>
      </c>
      <c r="AC33" s="9">
        <v>655</v>
      </c>
      <c r="AD33" s="9">
        <v>32</v>
      </c>
      <c r="AE33" s="53">
        <v>631</v>
      </c>
      <c r="AF33" s="53">
        <v>28</v>
      </c>
      <c r="AG33" s="45">
        <v>598</v>
      </c>
      <c r="AH33" s="45">
        <v>42</v>
      </c>
      <c r="AI33" s="62">
        <v>632</v>
      </c>
      <c r="AJ33" s="62">
        <v>41</v>
      </c>
      <c r="AK33" s="70">
        <v>689</v>
      </c>
      <c r="AL33" s="87">
        <v>75</v>
      </c>
      <c r="AM33" s="93">
        <f>SUM(C33:AL33)</f>
        <v>5481</v>
      </c>
      <c r="AN33" s="10">
        <f>B33*AM33</f>
        <v>1167562.6200000001</v>
      </c>
      <c r="AO33" s="10"/>
    </row>
    <row r="34" spans="1:41" s="27" customFormat="1" ht="31.5" x14ac:dyDescent="0.25">
      <c r="A34" s="28" t="s">
        <v>30</v>
      </c>
      <c r="B34" s="75">
        <v>135.88999999999999</v>
      </c>
      <c r="C34" s="81">
        <v>155</v>
      </c>
      <c r="D34" s="35"/>
      <c r="E34" s="35">
        <v>134</v>
      </c>
      <c r="F34" s="35"/>
      <c r="G34" s="24">
        <v>175</v>
      </c>
      <c r="H34" s="9"/>
      <c r="I34" s="9">
        <v>96</v>
      </c>
      <c r="J34" s="9"/>
      <c r="K34" s="53">
        <v>176</v>
      </c>
      <c r="L34" s="53"/>
      <c r="M34" s="53">
        <v>108</v>
      </c>
      <c r="N34" s="53"/>
      <c r="O34" s="45">
        <v>290</v>
      </c>
      <c r="P34" s="45"/>
      <c r="Q34" s="45">
        <v>111</v>
      </c>
      <c r="R34" s="45"/>
      <c r="S34" s="62">
        <v>257</v>
      </c>
      <c r="T34" s="62"/>
      <c r="U34" s="62">
        <v>135</v>
      </c>
      <c r="V34" s="62"/>
      <c r="W34" s="9">
        <v>112</v>
      </c>
      <c r="X34" s="70"/>
      <c r="Y34" s="9">
        <v>232</v>
      </c>
      <c r="Z34" s="87"/>
      <c r="AA34" s="35">
        <v>700</v>
      </c>
      <c r="AB34" s="35">
        <v>36</v>
      </c>
      <c r="AC34" s="9">
        <v>843</v>
      </c>
      <c r="AD34" s="9">
        <v>41</v>
      </c>
      <c r="AE34" s="53">
        <v>820</v>
      </c>
      <c r="AF34" s="53">
        <v>36</v>
      </c>
      <c r="AG34" s="45">
        <v>782</v>
      </c>
      <c r="AH34" s="45">
        <v>57</v>
      </c>
      <c r="AI34" s="62">
        <v>827</v>
      </c>
      <c r="AJ34" s="62">
        <v>53</v>
      </c>
      <c r="AK34" s="70">
        <v>913</v>
      </c>
      <c r="AL34" s="87">
        <v>99</v>
      </c>
      <c r="AM34" s="93">
        <f>SUM(C34:AL34)</f>
        <v>7188</v>
      </c>
      <c r="AN34" s="29">
        <f>B34*AM34</f>
        <v>976777.32</v>
      </c>
      <c r="AO34" s="29"/>
    </row>
    <row r="35" spans="1:41" s="27" customFormat="1" x14ac:dyDescent="0.25">
      <c r="A35" s="28" t="s">
        <v>9</v>
      </c>
      <c r="B35" s="74"/>
      <c r="C35" s="81">
        <f t="shared" ref="C35:AL35" si="10">SUM(C32,C33,C34)</f>
        <v>280</v>
      </c>
      <c r="D35" s="35">
        <f t="shared" si="10"/>
        <v>0</v>
      </c>
      <c r="E35" s="35">
        <f t="shared" si="10"/>
        <v>356</v>
      </c>
      <c r="F35" s="35">
        <f t="shared" si="10"/>
        <v>0</v>
      </c>
      <c r="G35" s="35">
        <f t="shared" si="10"/>
        <v>308</v>
      </c>
      <c r="H35" s="35">
        <f t="shared" si="10"/>
        <v>0</v>
      </c>
      <c r="I35" s="35">
        <f t="shared" si="10"/>
        <v>252</v>
      </c>
      <c r="J35" s="35">
        <f t="shared" si="10"/>
        <v>0</v>
      </c>
      <c r="K35" s="35">
        <f t="shared" si="10"/>
        <v>307</v>
      </c>
      <c r="L35" s="35">
        <f t="shared" si="10"/>
        <v>0</v>
      </c>
      <c r="M35" s="35">
        <f t="shared" si="10"/>
        <v>276</v>
      </c>
      <c r="N35" s="35">
        <f t="shared" si="10"/>
        <v>0</v>
      </c>
      <c r="O35" s="35">
        <f t="shared" si="10"/>
        <v>514</v>
      </c>
      <c r="P35" s="35">
        <f t="shared" si="10"/>
        <v>0</v>
      </c>
      <c r="Q35" s="35">
        <f t="shared" si="10"/>
        <v>286</v>
      </c>
      <c r="R35" s="35">
        <f t="shared" si="10"/>
        <v>0</v>
      </c>
      <c r="S35" s="35">
        <f t="shared" si="10"/>
        <v>452</v>
      </c>
      <c r="T35" s="35">
        <f t="shared" si="10"/>
        <v>0</v>
      </c>
      <c r="U35" s="35">
        <f t="shared" si="10"/>
        <v>346</v>
      </c>
      <c r="V35" s="35">
        <f t="shared" si="10"/>
        <v>0</v>
      </c>
      <c r="W35" s="35">
        <f t="shared" si="10"/>
        <v>182</v>
      </c>
      <c r="X35" s="35">
        <f t="shared" si="10"/>
        <v>0</v>
      </c>
      <c r="Y35" s="35">
        <f t="shared" si="10"/>
        <v>551</v>
      </c>
      <c r="Z35" s="35">
        <f t="shared" si="10"/>
        <v>0</v>
      </c>
      <c r="AA35" s="35">
        <f t="shared" si="10"/>
        <v>1258</v>
      </c>
      <c r="AB35" s="35">
        <f t="shared" si="10"/>
        <v>94</v>
      </c>
      <c r="AC35" s="35">
        <f t="shared" si="10"/>
        <v>1498</v>
      </c>
      <c r="AD35" s="35">
        <f t="shared" si="10"/>
        <v>108</v>
      </c>
      <c r="AE35" s="35">
        <f t="shared" si="10"/>
        <v>1451</v>
      </c>
      <c r="AF35" s="35">
        <f t="shared" si="10"/>
        <v>94</v>
      </c>
      <c r="AG35" s="35">
        <f t="shared" si="10"/>
        <v>1380</v>
      </c>
      <c r="AH35" s="35">
        <f t="shared" si="10"/>
        <v>146</v>
      </c>
      <c r="AI35" s="35">
        <f t="shared" si="10"/>
        <v>1459</v>
      </c>
      <c r="AJ35" s="35">
        <f t="shared" si="10"/>
        <v>139</v>
      </c>
      <c r="AK35" s="35">
        <f t="shared" si="10"/>
        <v>1602</v>
      </c>
      <c r="AL35" s="35">
        <f t="shared" si="10"/>
        <v>257</v>
      </c>
      <c r="AM35" s="93">
        <f t="shared" ref="AM35" si="11">SUM(AM32,AM33,AM34)</f>
        <v>13596</v>
      </c>
      <c r="AN35" s="10">
        <f>SUM(AN32:AN34)</f>
        <v>2269188.3000000003</v>
      </c>
      <c r="AO35" s="29"/>
    </row>
    <row r="36" spans="1:41" s="7" customFormat="1" ht="31.5" x14ac:dyDescent="0.25">
      <c r="A36" s="31" t="s">
        <v>4</v>
      </c>
      <c r="B36" s="75"/>
      <c r="C36" s="81">
        <f t="shared" ref="C36:AL36" si="12">SUM(C35,C30,C23,C18,C10)</f>
        <v>3111</v>
      </c>
      <c r="D36" s="35">
        <f t="shared" si="12"/>
        <v>599</v>
      </c>
      <c r="E36" s="35">
        <f t="shared" si="12"/>
        <v>2949</v>
      </c>
      <c r="F36" s="35">
        <f t="shared" si="12"/>
        <v>552</v>
      </c>
      <c r="G36" s="35">
        <f t="shared" si="12"/>
        <v>3527</v>
      </c>
      <c r="H36" s="35">
        <f t="shared" si="12"/>
        <v>730</v>
      </c>
      <c r="I36" s="35">
        <f t="shared" si="12"/>
        <v>2106</v>
      </c>
      <c r="J36" s="35">
        <f t="shared" si="12"/>
        <v>556</v>
      </c>
      <c r="K36" s="35">
        <f t="shared" si="12"/>
        <v>3491</v>
      </c>
      <c r="L36" s="35">
        <f t="shared" si="12"/>
        <v>894</v>
      </c>
      <c r="M36" s="35">
        <f t="shared" si="12"/>
        <v>2352</v>
      </c>
      <c r="N36" s="35">
        <f t="shared" si="12"/>
        <v>620</v>
      </c>
      <c r="O36" s="35">
        <f t="shared" si="12"/>
        <v>5825</v>
      </c>
      <c r="P36" s="35">
        <f t="shared" si="12"/>
        <v>1014</v>
      </c>
      <c r="Q36" s="35">
        <f t="shared" si="12"/>
        <v>2441</v>
      </c>
      <c r="R36" s="35">
        <f t="shared" si="12"/>
        <v>579</v>
      </c>
      <c r="S36" s="35">
        <f t="shared" si="12"/>
        <v>5075</v>
      </c>
      <c r="T36" s="35">
        <f t="shared" si="12"/>
        <v>926</v>
      </c>
      <c r="U36" s="35">
        <f t="shared" si="12"/>
        <v>2941</v>
      </c>
      <c r="V36" s="35">
        <f t="shared" si="12"/>
        <v>790</v>
      </c>
      <c r="W36" s="35">
        <f t="shared" si="12"/>
        <v>2184</v>
      </c>
      <c r="X36" s="35">
        <f t="shared" si="12"/>
        <v>315</v>
      </c>
      <c r="Y36" s="35">
        <f t="shared" si="12"/>
        <v>4988</v>
      </c>
      <c r="Z36" s="35">
        <f t="shared" si="12"/>
        <v>1305</v>
      </c>
      <c r="AA36" s="35">
        <f t="shared" si="12"/>
        <v>13953</v>
      </c>
      <c r="AB36" s="35">
        <f t="shared" si="12"/>
        <v>738</v>
      </c>
      <c r="AC36" s="35">
        <f t="shared" si="12"/>
        <v>16706</v>
      </c>
      <c r="AD36" s="9">
        <f t="shared" si="12"/>
        <v>895</v>
      </c>
      <c r="AE36" s="9">
        <f t="shared" si="12"/>
        <v>16144</v>
      </c>
      <c r="AF36" s="9">
        <f t="shared" si="12"/>
        <v>783</v>
      </c>
      <c r="AG36" s="9">
        <f t="shared" si="12"/>
        <v>15410</v>
      </c>
      <c r="AH36" s="9">
        <f t="shared" si="12"/>
        <v>1233</v>
      </c>
      <c r="AI36" s="9">
        <f t="shared" si="12"/>
        <v>16195</v>
      </c>
      <c r="AJ36" s="9">
        <f t="shared" si="12"/>
        <v>1148</v>
      </c>
      <c r="AK36" s="9">
        <f t="shared" si="12"/>
        <v>17844</v>
      </c>
      <c r="AL36" s="9">
        <f t="shared" si="12"/>
        <v>2139</v>
      </c>
      <c r="AM36" s="93">
        <f t="shared" ref="AM36:AN36" si="13">SUM(AM35,AM30,AM23,AM18,AM10)</f>
        <v>153058</v>
      </c>
      <c r="AN36" s="10">
        <f t="shared" si="13"/>
        <v>29523184.41</v>
      </c>
      <c r="AO36" s="32"/>
    </row>
    <row r="37" spans="1:41" s="7" customFormat="1" x14ac:dyDescent="0.25">
      <c r="A37" s="98" t="s">
        <v>32</v>
      </c>
      <c r="B37" s="99"/>
      <c r="C37" s="111">
        <v>14</v>
      </c>
      <c r="D37" s="115">
        <v>6</v>
      </c>
      <c r="E37" s="116">
        <v>11</v>
      </c>
      <c r="F37" s="116">
        <v>11</v>
      </c>
      <c r="G37" s="117">
        <v>25</v>
      </c>
      <c r="H37" s="117">
        <v>16</v>
      </c>
      <c r="I37" s="117">
        <v>8</v>
      </c>
      <c r="J37" s="117">
        <v>8</v>
      </c>
      <c r="K37" s="118">
        <v>19</v>
      </c>
      <c r="L37" s="118">
        <v>16</v>
      </c>
      <c r="M37" s="118">
        <v>10</v>
      </c>
      <c r="N37" s="118">
        <v>10</v>
      </c>
      <c r="O37" s="119">
        <v>31</v>
      </c>
      <c r="P37" s="119">
        <v>20</v>
      </c>
      <c r="Q37" s="119">
        <v>12</v>
      </c>
      <c r="R37" s="119">
        <v>11</v>
      </c>
      <c r="S37" s="120">
        <v>24</v>
      </c>
      <c r="T37" s="120">
        <v>15</v>
      </c>
      <c r="U37" s="120">
        <v>11</v>
      </c>
      <c r="V37" s="120">
        <v>12</v>
      </c>
      <c r="W37" s="121">
        <v>14</v>
      </c>
      <c r="X37" s="121">
        <v>7</v>
      </c>
      <c r="Y37" s="121">
        <v>29</v>
      </c>
      <c r="Z37" s="121">
        <v>29</v>
      </c>
      <c r="AA37" s="116">
        <v>63</v>
      </c>
      <c r="AB37" s="116">
        <v>3</v>
      </c>
      <c r="AC37" s="117">
        <v>82</v>
      </c>
      <c r="AD37" s="117">
        <v>4</v>
      </c>
      <c r="AE37" s="146">
        <v>71</v>
      </c>
      <c r="AF37" s="146">
        <v>3</v>
      </c>
      <c r="AG37" s="147">
        <v>66</v>
      </c>
      <c r="AH37" s="147">
        <v>5</v>
      </c>
      <c r="AI37" s="148">
        <v>74</v>
      </c>
      <c r="AJ37" s="148">
        <v>5</v>
      </c>
      <c r="AK37" s="149">
        <v>80</v>
      </c>
      <c r="AL37" s="150">
        <v>7</v>
      </c>
      <c r="AM37" s="10">
        <f>SUM(C37:AL37)</f>
        <v>832</v>
      </c>
      <c r="AN37" s="102"/>
      <c r="AO37" s="103"/>
    </row>
    <row r="38" spans="1:41" x14ac:dyDescent="0.25">
      <c r="A38" s="100" t="s">
        <v>41</v>
      </c>
      <c r="B38" s="100"/>
      <c r="C38" s="112"/>
      <c r="D38" s="114">
        <v>2</v>
      </c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>
        <v>2</v>
      </c>
      <c r="Q38" s="112"/>
      <c r="R38" s="112"/>
      <c r="S38" s="112"/>
      <c r="T38" s="112">
        <v>3</v>
      </c>
      <c r="U38" s="112"/>
      <c r="V38" s="112"/>
      <c r="W38" s="112"/>
      <c r="X38" s="112">
        <v>2</v>
      </c>
      <c r="Y38" s="112"/>
      <c r="Z38" s="112"/>
      <c r="AA38" s="112"/>
      <c r="AB38" s="112"/>
      <c r="AC38" s="112"/>
      <c r="AD38" s="100"/>
      <c r="AE38" s="100"/>
      <c r="AF38" s="100"/>
      <c r="AG38" s="100"/>
      <c r="AH38" s="100"/>
      <c r="AI38" s="100"/>
      <c r="AJ38" s="100"/>
      <c r="AK38" s="100"/>
      <c r="AL38" s="101"/>
      <c r="AM38" s="10">
        <f>SUM(C38:AL38)</f>
        <v>9</v>
      </c>
      <c r="AN38" s="100"/>
      <c r="AO38" s="100"/>
    </row>
  </sheetData>
  <mergeCells count="20">
    <mergeCell ref="AA2:AL2"/>
    <mergeCell ref="AA3:AB3"/>
    <mergeCell ref="AC3:AD3"/>
    <mergeCell ref="AE3:AF3"/>
    <mergeCell ref="AG3:AH3"/>
    <mergeCell ref="AI3:AJ3"/>
    <mergeCell ref="I31:AL31"/>
    <mergeCell ref="B24:AL24"/>
    <mergeCell ref="A1:AO1"/>
    <mergeCell ref="C3:F3"/>
    <mergeCell ref="G3:J3"/>
    <mergeCell ref="B19:AL19"/>
    <mergeCell ref="B11:AL11"/>
    <mergeCell ref="Z5:AL5"/>
    <mergeCell ref="K3:N3"/>
    <mergeCell ref="O3:R3"/>
    <mergeCell ref="S3:V3"/>
    <mergeCell ref="W3:Z3"/>
    <mergeCell ref="C2:Z2"/>
    <mergeCell ref="AK3:AL3"/>
  </mergeCells>
  <pageMargins left="0.82677165354330717" right="0.23622047244094491" top="0.35433070866141736" bottom="0.35433070866141736" header="0" footer="0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1"/>
  <sheetViews>
    <sheetView zoomScale="87" zoomScaleNormal="87" zoomScaleSheetLayoutView="85" workbookViewId="0">
      <selection activeCell="Y4" sqref="Y4"/>
    </sheetView>
  </sheetViews>
  <sheetFormatPr defaultRowHeight="15.75" x14ac:dyDescent="0.25"/>
  <cols>
    <col min="1" max="1" width="41.140625" style="4" customWidth="1"/>
    <col min="2" max="2" width="12.28515625" style="2" customWidth="1"/>
    <col min="3" max="38" width="6.7109375" style="11" customWidth="1"/>
    <col min="39" max="39" width="14.85546875" style="3" bestFit="1" customWidth="1"/>
    <col min="40" max="40" width="13.140625" style="3" bestFit="1" customWidth="1"/>
    <col min="41" max="41" width="12.140625" style="11" bestFit="1" customWidth="1"/>
    <col min="42" max="16384" width="9.140625" style="1"/>
  </cols>
  <sheetData>
    <row r="1" spans="1:41" ht="21" thickBot="1" x14ac:dyDescent="0.3">
      <c r="A1" s="161" t="s">
        <v>40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</row>
    <row r="2" spans="1:41" ht="66" customHeight="1" x14ac:dyDescent="0.3">
      <c r="A2" s="14"/>
      <c r="B2" s="26"/>
      <c r="C2" s="183" t="s">
        <v>37</v>
      </c>
      <c r="D2" s="184"/>
      <c r="E2" s="184"/>
      <c r="F2" s="184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3" t="s">
        <v>38</v>
      </c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9"/>
      <c r="AM2" s="91"/>
      <c r="AN2" s="16"/>
      <c r="AO2" s="16"/>
    </row>
    <row r="3" spans="1:41" x14ac:dyDescent="0.25">
      <c r="A3" s="15"/>
      <c r="B3" s="26"/>
      <c r="C3" s="162">
        <v>45306</v>
      </c>
      <c r="D3" s="163"/>
      <c r="E3" s="163"/>
      <c r="F3" s="163"/>
      <c r="G3" s="164">
        <v>45320</v>
      </c>
      <c r="H3" s="165"/>
      <c r="I3" s="165"/>
      <c r="J3" s="166"/>
      <c r="K3" s="171">
        <v>45334</v>
      </c>
      <c r="L3" s="172"/>
      <c r="M3" s="172"/>
      <c r="N3" s="173"/>
      <c r="O3" s="174">
        <v>45348</v>
      </c>
      <c r="P3" s="175"/>
      <c r="Q3" s="175"/>
      <c r="R3" s="176"/>
      <c r="S3" s="177">
        <v>45362</v>
      </c>
      <c r="T3" s="178"/>
      <c r="U3" s="178"/>
      <c r="V3" s="179"/>
      <c r="W3" s="180" t="s">
        <v>42</v>
      </c>
      <c r="X3" s="181"/>
      <c r="Y3" s="181"/>
      <c r="Z3" s="181"/>
      <c r="AA3" s="190">
        <v>45300</v>
      </c>
      <c r="AB3" s="191"/>
      <c r="AC3" s="192">
        <v>45313</v>
      </c>
      <c r="AD3" s="192"/>
      <c r="AE3" s="193">
        <v>45327</v>
      </c>
      <c r="AF3" s="193"/>
      <c r="AG3" s="155">
        <v>45341</v>
      </c>
      <c r="AH3" s="155"/>
      <c r="AI3" s="156">
        <v>45355</v>
      </c>
      <c r="AJ3" s="156"/>
      <c r="AK3" s="187">
        <v>45369</v>
      </c>
      <c r="AL3" s="188"/>
      <c r="AM3" s="91"/>
      <c r="AN3" s="16"/>
      <c r="AO3" s="16"/>
    </row>
    <row r="4" spans="1:41" ht="117" customHeight="1" x14ac:dyDescent="0.25">
      <c r="A4" s="14" t="s">
        <v>5</v>
      </c>
      <c r="B4" s="26" t="s">
        <v>0</v>
      </c>
      <c r="C4" s="79" t="s">
        <v>33</v>
      </c>
      <c r="D4" s="33" t="s">
        <v>34</v>
      </c>
      <c r="E4" s="33" t="s">
        <v>35</v>
      </c>
      <c r="F4" s="33" t="s">
        <v>36</v>
      </c>
      <c r="G4" s="76" t="s">
        <v>33</v>
      </c>
      <c r="H4" s="13" t="s">
        <v>34</v>
      </c>
      <c r="I4" s="13" t="s">
        <v>35</v>
      </c>
      <c r="J4" s="13" t="s">
        <v>36</v>
      </c>
      <c r="K4" s="49" t="s">
        <v>33</v>
      </c>
      <c r="L4" s="50" t="s">
        <v>34</v>
      </c>
      <c r="M4" s="50" t="s">
        <v>35</v>
      </c>
      <c r="N4" s="50" t="s">
        <v>36</v>
      </c>
      <c r="O4" s="41" t="s">
        <v>33</v>
      </c>
      <c r="P4" s="42" t="s">
        <v>34</v>
      </c>
      <c r="Q4" s="42" t="s">
        <v>35</v>
      </c>
      <c r="R4" s="42" t="s">
        <v>36</v>
      </c>
      <c r="S4" s="58" t="s">
        <v>33</v>
      </c>
      <c r="T4" s="59" t="s">
        <v>34</v>
      </c>
      <c r="U4" s="59" t="s">
        <v>35</v>
      </c>
      <c r="V4" s="59" t="s">
        <v>36</v>
      </c>
      <c r="W4" s="66" t="s">
        <v>33</v>
      </c>
      <c r="X4" s="67" t="s">
        <v>34</v>
      </c>
      <c r="Y4" s="67" t="s">
        <v>35</v>
      </c>
      <c r="Z4" s="107" t="s">
        <v>36</v>
      </c>
      <c r="AA4" s="79" t="s">
        <v>33</v>
      </c>
      <c r="AB4" s="33" t="s">
        <v>35</v>
      </c>
      <c r="AC4" s="38" t="s">
        <v>33</v>
      </c>
      <c r="AD4" s="13" t="s">
        <v>35</v>
      </c>
      <c r="AE4" s="49" t="s">
        <v>33</v>
      </c>
      <c r="AF4" s="50" t="s">
        <v>35</v>
      </c>
      <c r="AG4" s="41" t="s">
        <v>33</v>
      </c>
      <c r="AH4" s="42" t="s">
        <v>35</v>
      </c>
      <c r="AI4" s="58" t="s">
        <v>33</v>
      </c>
      <c r="AJ4" s="59" t="s">
        <v>35</v>
      </c>
      <c r="AK4" s="66" t="s">
        <v>33</v>
      </c>
      <c r="AL4" s="84" t="s">
        <v>35</v>
      </c>
      <c r="AM4" s="91" t="s">
        <v>6</v>
      </c>
      <c r="AN4" s="16" t="s">
        <v>1</v>
      </c>
      <c r="AO4" s="16"/>
    </row>
    <row r="5" spans="1:41" s="5" customFormat="1" ht="15.75" customHeight="1" x14ac:dyDescent="0.25">
      <c r="A5" s="18" t="s">
        <v>2</v>
      </c>
      <c r="B5" s="19"/>
      <c r="C5" s="129"/>
      <c r="D5" s="130"/>
      <c r="E5" s="130"/>
      <c r="F5" s="130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3"/>
      <c r="AB5" s="124"/>
      <c r="AC5" s="124"/>
      <c r="AD5" s="39"/>
      <c r="AE5" s="51"/>
      <c r="AF5" s="51"/>
      <c r="AG5" s="43"/>
      <c r="AH5" s="43"/>
      <c r="AI5" s="60"/>
      <c r="AJ5" s="60"/>
      <c r="AK5" s="68"/>
      <c r="AL5" s="85"/>
      <c r="AM5" s="19"/>
      <c r="AN5" s="19"/>
      <c r="AO5" s="20"/>
    </row>
    <row r="6" spans="1:41" s="27" customFormat="1" ht="47.25" x14ac:dyDescent="0.25">
      <c r="A6" s="25" t="s">
        <v>10</v>
      </c>
      <c r="B6" s="74">
        <v>368.5</v>
      </c>
      <c r="C6" s="80">
        <v>9</v>
      </c>
      <c r="D6" s="34"/>
      <c r="E6" s="34">
        <v>9</v>
      </c>
      <c r="F6" s="34">
        <v>9</v>
      </c>
      <c r="G6" s="77">
        <v>60</v>
      </c>
      <c r="H6" s="12">
        <v>30</v>
      </c>
      <c r="I6" s="12">
        <v>20</v>
      </c>
      <c r="J6" s="12">
        <v>20</v>
      </c>
      <c r="K6" s="52">
        <v>29</v>
      </c>
      <c r="L6" s="52">
        <v>20</v>
      </c>
      <c r="M6" s="52">
        <v>14</v>
      </c>
      <c r="N6" s="52">
        <v>18</v>
      </c>
      <c r="O6" s="44">
        <v>39</v>
      </c>
      <c r="P6" s="44">
        <v>30</v>
      </c>
      <c r="Q6" s="44"/>
      <c r="R6" s="44"/>
      <c r="S6" s="61">
        <v>60</v>
      </c>
      <c r="T6" s="61">
        <v>30</v>
      </c>
      <c r="U6" s="61">
        <v>10</v>
      </c>
      <c r="V6" s="61">
        <v>10</v>
      </c>
      <c r="W6" s="69">
        <v>10</v>
      </c>
      <c r="X6" s="69">
        <v>10</v>
      </c>
      <c r="Y6" s="69">
        <v>15</v>
      </c>
      <c r="Z6" s="108">
        <v>15</v>
      </c>
      <c r="AA6" s="126">
        <v>36</v>
      </c>
      <c r="AB6" s="126">
        <v>9</v>
      </c>
      <c r="AC6" s="125">
        <v>30</v>
      </c>
      <c r="AD6" s="125">
        <v>20</v>
      </c>
      <c r="AE6" s="52">
        <v>70</v>
      </c>
      <c r="AF6" s="52"/>
      <c r="AG6" s="44">
        <v>68</v>
      </c>
      <c r="AH6" s="44"/>
      <c r="AI6" s="61">
        <v>45</v>
      </c>
      <c r="AJ6" s="61">
        <v>9</v>
      </c>
      <c r="AK6" s="69">
        <v>60</v>
      </c>
      <c r="AL6" s="86"/>
      <c r="AM6" s="92">
        <f>SUM(C6:AL6)</f>
        <v>814</v>
      </c>
      <c r="AN6" s="6">
        <f>B6*AM6</f>
        <v>299959</v>
      </c>
      <c r="AO6" s="6"/>
    </row>
    <row r="7" spans="1:41" s="27" customFormat="1" ht="35.25" customHeight="1" x14ac:dyDescent="0.25">
      <c r="A7" s="25" t="s">
        <v>7</v>
      </c>
      <c r="B7" s="74">
        <v>368.5</v>
      </c>
      <c r="C7" s="80">
        <v>9</v>
      </c>
      <c r="D7" s="34"/>
      <c r="E7" s="34">
        <v>9</v>
      </c>
      <c r="F7" s="34">
        <v>9</v>
      </c>
      <c r="G7" s="77">
        <v>60</v>
      </c>
      <c r="H7" s="12">
        <v>30</v>
      </c>
      <c r="I7" s="12">
        <v>20</v>
      </c>
      <c r="J7" s="12">
        <v>10</v>
      </c>
      <c r="K7" s="52">
        <v>29</v>
      </c>
      <c r="L7" s="52">
        <v>20</v>
      </c>
      <c r="M7" s="52">
        <v>14</v>
      </c>
      <c r="N7" s="52">
        <v>18</v>
      </c>
      <c r="O7" s="44">
        <v>39</v>
      </c>
      <c r="P7" s="44">
        <v>30</v>
      </c>
      <c r="Q7" s="44"/>
      <c r="R7" s="44"/>
      <c r="S7" s="61">
        <v>60</v>
      </c>
      <c r="T7" s="61">
        <v>20</v>
      </c>
      <c r="U7" s="61">
        <v>10</v>
      </c>
      <c r="V7" s="61">
        <v>10</v>
      </c>
      <c r="W7" s="69">
        <v>10</v>
      </c>
      <c r="X7" s="69">
        <v>10</v>
      </c>
      <c r="Y7" s="69">
        <v>15</v>
      </c>
      <c r="Z7" s="108">
        <v>15</v>
      </c>
      <c r="AA7" s="126">
        <v>36</v>
      </c>
      <c r="AB7" s="126">
        <v>9</v>
      </c>
      <c r="AC7" s="125">
        <v>30</v>
      </c>
      <c r="AD7" s="125">
        <v>20</v>
      </c>
      <c r="AE7" s="52">
        <v>70</v>
      </c>
      <c r="AF7" s="52"/>
      <c r="AG7" s="44">
        <v>68</v>
      </c>
      <c r="AH7" s="44"/>
      <c r="AI7" s="61">
        <v>45</v>
      </c>
      <c r="AJ7" s="61">
        <v>9</v>
      </c>
      <c r="AK7" s="69">
        <v>60</v>
      </c>
      <c r="AL7" s="86"/>
      <c r="AM7" s="92">
        <f>SUM(C7:AL7)</f>
        <v>794</v>
      </c>
      <c r="AN7" s="6">
        <f>B7*AM7</f>
        <v>292589</v>
      </c>
      <c r="AO7" s="6"/>
    </row>
    <row r="8" spans="1:41" s="27" customFormat="1" ht="63" x14ac:dyDescent="0.25">
      <c r="A8" s="25" t="s">
        <v>8</v>
      </c>
      <c r="B8" s="74">
        <v>33.75</v>
      </c>
      <c r="C8" s="80">
        <v>9</v>
      </c>
      <c r="D8" s="34"/>
      <c r="E8" s="34">
        <v>9</v>
      </c>
      <c r="F8" s="34">
        <v>9</v>
      </c>
      <c r="G8" s="77">
        <v>60</v>
      </c>
      <c r="H8" s="12">
        <v>30</v>
      </c>
      <c r="I8" s="12">
        <v>20</v>
      </c>
      <c r="J8" s="12">
        <v>20</v>
      </c>
      <c r="K8" s="52">
        <v>29</v>
      </c>
      <c r="L8" s="52">
        <v>20</v>
      </c>
      <c r="M8" s="52">
        <v>14</v>
      </c>
      <c r="N8" s="52">
        <v>18</v>
      </c>
      <c r="O8" s="44">
        <v>39</v>
      </c>
      <c r="P8" s="44">
        <v>30</v>
      </c>
      <c r="Q8" s="44"/>
      <c r="R8" s="44"/>
      <c r="S8" s="61">
        <v>60</v>
      </c>
      <c r="T8" s="61">
        <v>30</v>
      </c>
      <c r="U8" s="61">
        <v>10</v>
      </c>
      <c r="V8" s="61">
        <v>10</v>
      </c>
      <c r="W8" s="69">
        <v>10</v>
      </c>
      <c r="X8" s="69">
        <v>10</v>
      </c>
      <c r="Y8" s="69">
        <v>15</v>
      </c>
      <c r="Z8" s="108">
        <v>15</v>
      </c>
      <c r="AA8" s="126">
        <v>36</v>
      </c>
      <c r="AB8" s="126">
        <v>9</v>
      </c>
      <c r="AC8" s="125">
        <v>30</v>
      </c>
      <c r="AD8" s="125">
        <v>20</v>
      </c>
      <c r="AE8" s="52">
        <v>70</v>
      </c>
      <c r="AF8" s="52"/>
      <c r="AG8" s="44">
        <v>68</v>
      </c>
      <c r="AH8" s="44"/>
      <c r="AI8" s="61">
        <v>45</v>
      </c>
      <c r="AJ8" s="61">
        <v>9</v>
      </c>
      <c r="AK8" s="69">
        <v>60</v>
      </c>
      <c r="AL8" s="86"/>
      <c r="AM8" s="92">
        <f>SUM(C8:AL8)</f>
        <v>814</v>
      </c>
      <c r="AN8" s="6">
        <f>B8*AM8</f>
        <v>27472.5</v>
      </c>
      <c r="AO8" s="6"/>
    </row>
    <row r="9" spans="1:41" s="27" customFormat="1" ht="63" x14ac:dyDescent="0.25">
      <c r="A9" s="28" t="s">
        <v>11</v>
      </c>
      <c r="B9" s="74">
        <v>93.32</v>
      </c>
      <c r="C9" s="80">
        <v>9</v>
      </c>
      <c r="D9" s="34"/>
      <c r="E9" s="34">
        <v>9</v>
      </c>
      <c r="F9" s="34">
        <v>9</v>
      </c>
      <c r="G9" s="77">
        <v>60</v>
      </c>
      <c r="H9" s="12">
        <v>30</v>
      </c>
      <c r="I9" s="12">
        <v>20</v>
      </c>
      <c r="J9" s="12">
        <v>20</v>
      </c>
      <c r="K9" s="52">
        <v>29</v>
      </c>
      <c r="L9" s="52">
        <v>20</v>
      </c>
      <c r="M9" s="52">
        <v>14</v>
      </c>
      <c r="N9" s="52">
        <v>18</v>
      </c>
      <c r="O9" s="44">
        <v>39</v>
      </c>
      <c r="P9" s="44">
        <v>30</v>
      </c>
      <c r="Q9" s="44"/>
      <c r="R9" s="44"/>
      <c r="S9" s="61">
        <v>60</v>
      </c>
      <c r="T9" s="61">
        <v>30</v>
      </c>
      <c r="U9" s="61">
        <v>10</v>
      </c>
      <c r="V9" s="61">
        <v>10</v>
      </c>
      <c r="W9" s="69">
        <v>10</v>
      </c>
      <c r="X9" s="69">
        <v>10</v>
      </c>
      <c r="Y9" s="69">
        <v>15</v>
      </c>
      <c r="Z9" s="108">
        <v>15</v>
      </c>
      <c r="AA9" s="126">
        <v>36</v>
      </c>
      <c r="AB9" s="126">
        <v>9</v>
      </c>
      <c r="AC9" s="125">
        <v>30</v>
      </c>
      <c r="AD9" s="125">
        <v>20</v>
      </c>
      <c r="AE9" s="52">
        <v>70</v>
      </c>
      <c r="AF9" s="52"/>
      <c r="AG9" s="44">
        <v>68</v>
      </c>
      <c r="AH9" s="44"/>
      <c r="AI9" s="61">
        <v>45</v>
      </c>
      <c r="AJ9" s="61">
        <v>9</v>
      </c>
      <c r="AK9" s="69">
        <v>60</v>
      </c>
      <c r="AL9" s="86"/>
      <c r="AM9" s="92">
        <f>SUM(C9:AL9)</f>
        <v>814</v>
      </c>
      <c r="AN9" s="6">
        <f>B9*AM9</f>
        <v>75962.48</v>
      </c>
      <c r="AO9" s="29"/>
    </row>
    <row r="10" spans="1:41" s="27" customFormat="1" x14ac:dyDescent="0.25">
      <c r="A10" s="28" t="s">
        <v>9</v>
      </c>
      <c r="B10" s="74"/>
      <c r="C10" s="81">
        <f t="shared" ref="C10:AN10" si="0">SUM(C6:C9)</f>
        <v>36</v>
      </c>
      <c r="D10" s="81">
        <f t="shared" si="0"/>
        <v>0</v>
      </c>
      <c r="E10" s="81">
        <f t="shared" si="0"/>
        <v>36</v>
      </c>
      <c r="F10" s="81">
        <f t="shared" si="0"/>
        <v>36</v>
      </c>
      <c r="G10" s="81">
        <f t="shared" si="0"/>
        <v>240</v>
      </c>
      <c r="H10" s="81">
        <f t="shared" si="0"/>
        <v>120</v>
      </c>
      <c r="I10" s="81">
        <f t="shared" si="0"/>
        <v>80</v>
      </c>
      <c r="J10" s="81">
        <f t="shared" si="0"/>
        <v>70</v>
      </c>
      <c r="K10" s="81">
        <f t="shared" si="0"/>
        <v>116</v>
      </c>
      <c r="L10" s="81">
        <f t="shared" si="0"/>
        <v>80</v>
      </c>
      <c r="M10" s="81">
        <f t="shared" si="0"/>
        <v>56</v>
      </c>
      <c r="N10" s="81">
        <f t="shared" si="0"/>
        <v>72</v>
      </c>
      <c r="O10" s="81">
        <f t="shared" si="0"/>
        <v>156</v>
      </c>
      <c r="P10" s="81">
        <f t="shared" si="0"/>
        <v>120</v>
      </c>
      <c r="Q10" s="81">
        <f t="shared" si="0"/>
        <v>0</v>
      </c>
      <c r="R10" s="81">
        <f t="shared" si="0"/>
        <v>0</v>
      </c>
      <c r="S10" s="81">
        <f t="shared" si="0"/>
        <v>240</v>
      </c>
      <c r="T10" s="81">
        <f t="shared" si="0"/>
        <v>110</v>
      </c>
      <c r="U10" s="81">
        <f t="shared" si="0"/>
        <v>40</v>
      </c>
      <c r="V10" s="81">
        <f t="shared" si="0"/>
        <v>40</v>
      </c>
      <c r="W10" s="81">
        <f t="shared" si="0"/>
        <v>40</v>
      </c>
      <c r="X10" s="81">
        <f t="shared" si="0"/>
        <v>40</v>
      </c>
      <c r="Y10" s="81">
        <f t="shared" si="0"/>
        <v>60</v>
      </c>
      <c r="Z10" s="81">
        <f t="shared" si="0"/>
        <v>60</v>
      </c>
      <c r="AA10" s="81">
        <f t="shared" si="0"/>
        <v>144</v>
      </c>
      <c r="AB10" s="81">
        <f t="shared" si="0"/>
        <v>36</v>
      </c>
      <c r="AC10" s="81">
        <f t="shared" si="0"/>
        <v>120</v>
      </c>
      <c r="AD10" s="81">
        <f t="shared" si="0"/>
        <v>80</v>
      </c>
      <c r="AE10" s="81">
        <f t="shared" si="0"/>
        <v>280</v>
      </c>
      <c r="AF10" s="81">
        <f t="shared" si="0"/>
        <v>0</v>
      </c>
      <c r="AG10" s="81">
        <f t="shared" si="0"/>
        <v>272</v>
      </c>
      <c r="AH10" s="81">
        <f t="shared" si="0"/>
        <v>0</v>
      </c>
      <c r="AI10" s="81">
        <f t="shared" si="0"/>
        <v>180</v>
      </c>
      <c r="AJ10" s="81">
        <f t="shared" si="0"/>
        <v>36</v>
      </c>
      <c r="AK10" s="81">
        <f t="shared" si="0"/>
        <v>240</v>
      </c>
      <c r="AL10" s="81">
        <f t="shared" si="0"/>
        <v>0</v>
      </c>
      <c r="AM10" s="93">
        <f t="shared" si="0"/>
        <v>3236</v>
      </c>
      <c r="AN10" s="10">
        <f t="shared" si="0"/>
        <v>695982.98</v>
      </c>
      <c r="AO10" s="29"/>
    </row>
    <row r="11" spans="1:41" s="27" customFormat="1" x14ac:dyDescent="0.25">
      <c r="A11" s="18" t="s">
        <v>3</v>
      </c>
      <c r="B11" s="19"/>
      <c r="C11" s="194"/>
      <c r="D11" s="195"/>
      <c r="E11" s="195"/>
      <c r="F11" s="195"/>
      <c r="G11" s="195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3"/>
      <c r="AB11" s="124"/>
      <c r="AC11" s="124"/>
      <c r="AD11" s="39"/>
      <c r="AE11" s="51"/>
      <c r="AF11" s="51"/>
      <c r="AG11" s="43"/>
      <c r="AH11" s="43"/>
      <c r="AI11" s="60"/>
      <c r="AJ11" s="60"/>
      <c r="AK11" s="68"/>
      <c r="AL11" s="85"/>
      <c r="AM11" s="19"/>
      <c r="AN11" s="19"/>
      <c r="AO11" s="20"/>
    </row>
    <row r="12" spans="1:41" s="27" customFormat="1" ht="111" customHeight="1" x14ac:dyDescent="0.25">
      <c r="A12" s="28" t="s">
        <v>12</v>
      </c>
      <c r="B12" s="75">
        <v>122.94</v>
      </c>
      <c r="C12" s="81">
        <v>9</v>
      </c>
      <c r="D12" s="35"/>
      <c r="E12" s="35">
        <v>9</v>
      </c>
      <c r="F12" s="35"/>
      <c r="G12" s="24">
        <v>58</v>
      </c>
      <c r="H12" s="9"/>
      <c r="I12" s="9">
        <v>20</v>
      </c>
      <c r="J12" s="9"/>
      <c r="K12" s="53">
        <v>28</v>
      </c>
      <c r="L12" s="53"/>
      <c r="M12" s="53">
        <v>14</v>
      </c>
      <c r="N12" s="53"/>
      <c r="O12" s="45">
        <v>39</v>
      </c>
      <c r="P12" s="45"/>
      <c r="Q12" s="45"/>
      <c r="R12" s="45"/>
      <c r="S12" s="62">
        <v>60</v>
      </c>
      <c r="T12" s="62"/>
      <c r="U12" s="62">
        <v>10</v>
      </c>
      <c r="V12" s="62"/>
      <c r="W12" s="70">
        <v>10</v>
      </c>
      <c r="X12" s="70"/>
      <c r="Y12" s="70">
        <v>15</v>
      </c>
      <c r="Z12" s="109"/>
      <c r="AA12" s="35">
        <v>36</v>
      </c>
      <c r="AB12" s="35">
        <v>9</v>
      </c>
      <c r="AC12" s="9">
        <v>30</v>
      </c>
      <c r="AD12" s="9">
        <v>20</v>
      </c>
      <c r="AE12" s="53">
        <v>70</v>
      </c>
      <c r="AF12" s="53"/>
      <c r="AG12" s="45">
        <v>67</v>
      </c>
      <c r="AH12" s="45"/>
      <c r="AI12" s="62">
        <v>45</v>
      </c>
      <c r="AJ12" s="62">
        <v>9</v>
      </c>
      <c r="AK12" s="70">
        <v>60</v>
      </c>
      <c r="AL12" s="87"/>
      <c r="AM12" s="92">
        <f t="shared" ref="AM12:AM17" si="1">SUM(C12:AL12)</f>
        <v>618</v>
      </c>
      <c r="AN12" s="10">
        <f t="shared" ref="AN12:AN17" si="2">B12*AM12</f>
        <v>75976.92</v>
      </c>
      <c r="AO12" s="10"/>
    </row>
    <row r="13" spans="1:41" s="27" customFormat="1" ht="63" x14ac:dyDescent="0.25">
      <c r="A13" s="28" t="s">
        <v>13</v>
      </c>
      <c r="B13" s="75">
        <v>675.64</v>
      </c>
      <c r="C13" s="81">
        <v>9</v>
      </c>
      <c r="D13" s="35"/>
      <c r="E13" s="35">
        <v>9</v>
      </c>
      <c r="F13" s="35">
        <v>9</v>
      </c>
      <c r="G13" s="24">
        <v>58</v>
      </c>
      <c r="H13" s="9">
        <v>20</v>
      </c>
      <c r="I13" s="9">
        <v>20</v>
      </c>
      <c r="J13" s="9">
        <v>10</v>
      </c>
      <c r="K13" s="53">
        <v>28</v>
      </c>
      <c r="L13" s="53">
        <v>6</v>
      </c>
      <c r="M13" s="53">
        <v>14</v>
      </c>
      <c r="N13" s="53">
        <v>9</v>
      </c>
      <c r="O13" s="45">
        <v>39</v>
      </c>
      <c r="P13" s="45">
        <v>14</v>
      </c>
      <c r="Q13" s="45"/>
      <c r="R13" s="45"/>
      <c r="S13" s="62">
        <v>60</v>
      </c>
      <c r="T13" s="62">
        <v>20</v>
      </c>
      <c r="U13" s="62">
        <v>10</v>
      </c>
      <c r="V13" s="62"/>
      <c r="W13" s="70">
        <v>10</v>
      </c>
      <c r="X13" s="70">
        <v>10</v>
      </c>
      <c r="Y13" s="70">
        <v>15</v>
      </c>
      <c r="Z13" s="109">
        <v>15</v>
      </c>
      <c r="AA13" s="35">
        <v>36</v>
      </c>
      <c r="AB13" s="35">
        <v>9</v>
      </c>
      <c r="AC13" s="9">
        <v>30</v>
      </c>
      <c r="AD13" s="9">
        <v>20</v>
      </c>
      <c r="AE13" s="53">
        <v>70</v>
      </c>
      <c r="AF13" s="53"/>
      <c r="AG13" s="45">
        <v>66</v>
      </c>
      <c r="AH13" s="45"/>
      <c r="AI13" s="62">
        <v>45</v>
      </c>
      <c r="AJ13" s="62">
        <v>9</v>
      </c>
      <c r="AK13" s="70">
        <v>60</v>
      </c>
      <c r="AL13" s="87"/>
      <c r="AM13" s="93">
        <f t="shared" si="1"/>
        <v>730</v>
      </c>
      <c r="AN13" s="10">
        <f t="shared" si="2"/>
        <v>493217.2</v>
      </c>
      <c r="AO13" s="10"/>
    </row>
    <row r="14" spans="1:41" s="27" customFormat="1" ht="63" x14ac:dyDescent="0.25">
      <c r="A14" s="28" t="s">
        <v>14</v>
      </c>
      <c r="B14" s="75">
        <v>122.94</v>
      </c>
      <c r="C14" s="81">
        <v>9</v>
      </c>
      <c r="D14" s="35"/>
      <c r="E14" s="35">
        <v>9</v>
      </c>
      <c r="F14" s="35">
        <v>9</v>
      </c>
      <c r="G14" s="24">
        <v>58</v>
      </c>
      <c r="H14" s="9">
        <v>20</v>
      </c>
      <c r="I14" s="9">
        <v>20</v>
      </c>
      <c r="J14" s="9">
        <v>10</v>
      </c>
      <c r="K14" s="53">
        <v>28</v>
      </c>
      <c r="L14" s="53">
        <v>6</v>
      </c>
      <c r="M14" s="53">
        <v>14</v>
      </c>
      <c r="N14" s="53">
        <v>9</v>
      </c>
      <c r="O14" s="45">
        <v>39</v>
      </c>
      <c r="P14" s="45">
        <v>15</v>
      </c>
      <c r="Q14" s="45"/>
      <c r="R14" s="45"/>
      <c r="S14" s="62">
        <v>60</v>
      </c>
      <c r="T14" s="62">
        <v>20</v>
      </c>
      <c r="U14" s="62">
        <v>10</v>
      </c>
      <c r="V14" s="62"/>
      <c r="W14" s="70">
        <v>10</v>
      </c>
      <c r="X14" s="70">
        <v>10</v>
      </c>
      <c r="Y14" s="70">
        <v>15</v>
      </c>
      <c r="Z14" s="109">
        <v>15</v>
      </c>
      <c r="AA14" s="35">
        <v>36</v>
      </c>
      <c r="AB14" s="35">
        <v>9</v>
      </c>
      <c r="AC14" s="9">
        <v>30</v>
      </c>
      <c r="AD14" s="9">
        <v>20</v>
      </c>
      <c r="AE14" s="53">
        <v>70</v>
      </c>
      <c r="AF14" s="53"/>
      <c r="AG14" s="45">
        <v>68</v>
      </c>
      <c r="AH14" s="45"/>
      <c r="AI14" s="62">
        <v>45</v>
      </c>
      <c r="AJ14" s="62">
        <v>9</v>
      </c>
      <c r="AK14" s="70">
        <v>60</v>
      </c>
      <c r="AL14" s="87"/>
      <c r="AM14" s="93">
        <f t="shared" si="1"/>
        <v>733</v>
      </c>
      <c r="AN14" s="10">
        <f t="shared" si="2"/>
        <v>90115.02</v>
      </c>
      <c r="AO14" s="10"/>
    </row>
    <row r="15" spans="1:41" s="27" customFormat="1" ht="47.25" x14ac:dyDescent="0.25">
      <c r="A15" s="28" t="s">
        <v>15</v>
      </c>
      <c r="B15" s="75">
        <v>368.5</v>
      </c>
      <c r="C15" s="81">
        <v>9</v>
      </c>
      <c r="D15" s="35"/>
      <c r="E15" s="35">
        <v>9</v>
      </c>
      <c r="F15" s="35"/>
      <c r="G15" s="24">
        <v>58</v>
      </c>
      <c r="H15" s="9"/>
      <c r="I15" s="9">
        <v>20</v>
      </c>
      <c r="J15" s="9"/>
      <c r="K15" s="53">
        <v>28</v>
      </c>
      <c r="L15" s="53"/>
      <c r="M15" s="53">
        <v>14</v>
      </c>
      <c r="N15" s="53"/>
      <c r="O15" s="45">
        <v>39</v>
      </c>
      <c r="P15" s="45"/>
      <c r="Q15" s="45"/>
      <c r="R15" s="45"/>
      <c r="S15" s="62">
        <v>60</v>
      </c>
      <c r="T15" s="62"/>
      <c r="U15" s="62">
        <v>10</v>
      </c>
      <c r="V15" s="62"/>
      <c r="W15" s="70">
        <v>10</v>
      </c>
      <c r="X15" s="70"/>
      <c r="Y15" s="70">
        <v>15</v>
      </c>
      <c r="Z15" s="109"/>
      <c r="AA15" s="35">
        <v>36</v>
      </c>
      <c r="AB15" s="35">
        <v>9</v>
      </c>
      <c r="AC15" s="9">
        <v>30</v>
      </c>
      <c r="AD15" s="9">
        <v>20</v>
      </c>
      <c r="AE15" s="53">
        <v>70</v>
      </c>
      <c r="AF15" s="53"/>
      <c r="AG15" s="45">
        <v>67</v>
      </c>
      <c r="AH15" s="45"/>
      <c r="AI15" s="62">
        <v>45</v>
      </c>
      <c r="AJ15" s="62">
        <v>9</v>
      </c>
      <c r="AK15" s="70">
        <v>60</v>
      </c>
      <c r="AL15" s="87"/>
      <c r="AM15" s="93">
        <f t="shared" si="1"/>
        <v>618</v>
      </c>
      <c r="AN15" s="10">
        <f t="shared" si="2"/>
        <v>227733</v>
      </c>
      <c r="AO15" s="10"/>
    </row>
    <row r="16" spans="1:41" s="27" customFormat="1" ht="31.5" x14ac:dyDescent="0.25">
      <c r="A16" s="28" t="s">
        <v>16</v>
      </c>
      <c r="B16" s="75">
        <v>99.35</v>
      </c>
      <c r="C16" s="81">
        <v>18</v>
      </c>
      <c r="D16" s="35"/>
      <c r="E16" s="35">
        <v>18</v>
      </c>
      <c r="F16" s="35"/>
      <c r="G16" s="24">
        <v>116</v>
      </c>
      <c r="H16" s="9"/>
      <c r="I16" s="9">
        <v>40</v>
      </c>
      <c r="J16" s="9"/>
      <c r="K16" s="53">
        <v>56</v>
      </c>
      <c r="L16" s="53"/>
      <c r="M16" s="53">
        <v>28</v>
      </c>
      <c r="N16" s="53"/>
      <c r="O16" s="45">
        <v>78</v>
      </c>
      <c r="P16" s="45"/>
      <c r="Q16" s="45"/>
      <c r="R16" s="45"/>
      <c r="S16" s="62">
        <v>120</v>
      </c>
      <c r="T16" s="62"/>
      <c r="U16" s="62">
        <v>20</v>
      </c>
      <c r="V16" s="62"/>
      <c r="W16" s="70">
        <v>20</v>
      </c>
      <c r="X16" s="70"/>
      <c r="Y16" s="70">
        <v>30</v>
      </c>
      <c r="Z16" s="109"/>
      <c r="AA16" s="35">
        <v>72</v>
      </c>
      <c r="AB16" s="35">
        <v>18</v>
      </c>
      <c r="AC16" s="9">
        <v>60</v>
      </c>
      <c r="AD16" s="9">
        <v>40</v>
      </c>
      <c r="AE16" s="53">
        <v>140</v>
      </c>
      <c r="AF16" s="53"/>
      <c r="AG16" s="45">
        <v>129</v>
      </c>
      <c r="AH16" s="45"/>
      <c r="AI16" s="62">
        <v>90</v>
      </c>
      <c r="AJ16" s="62">
        <v>18</v>
      </c>
      <c r="AK16" s="70">
        <v>120</v>
      </c>
      <c r="AL16" s="87"/>
      <c r="AM16" s="93">
        <f t="shared" si="1"/>
        <v>1231</v>
      </c>
      <c r="AN16" s="10">
        <f t="shared" si="2"/>
        <v>122299.84999999999</v>
      </c>
      <c r="AO16" s="10"/>
    </row>
    <row r="17" spans="1:41" s="27" customFormat="1" ht="31.5" customHeight="1" x14ac:dyDescent="0.25">
      <c r="A17" s="28" t="s">
        <v>17</v>
      </c>
      <c r="B17" s="75">
        <v>675.64</v>
      </c>
      <c r="C17" s="81">
        <v>2</v>
      </c>
      <c r="D17" s="35"/>
      <c r="E17" s="35">
        <v>2</v>
      </c>
      <c r="F17" s="35"/>
      <c r="G17" s="24">
        <v>12</v>
      </c>
      <c r="H17" s="9"/>
      <c r="I17" s="9">
        <v>4</v>
      </c>
      <c r="J17" s="9"/>
      <c r="K17" s="53">
        <v>8</v>
      </c>
      <c r="L17" s="53"/>
      <c r="M17" s="53">
        <v>4</v>
      </c>
      <c r="N17" s="53"/>
      <c r="O17" s="45">
        <v>10</v>
      </c>
      <c r="P17" s="45"/>
      <c r="Q17" s="45"/>
      <c r="R17" s="45"/>
      <c r="S17" s="62">
        <v>12</v>
      </c>
      <c r="T17" s="62"/>
      <c r="U17" s="62">
        <v>2</v>
      </c>
      <c r="V17" s="62"/>
      <c r="W17" s="70">
        <v>4</v>
      </c>
      <c r="X17" s="70"/>
      <c r="Y17" s="70">
        <v>6</v>
      </c>
      <c r="Z17" s="109"/>
      <c r="AA17" s="35">
        <v>8</v>
      </c>
      <c r="AB17" s="35">
        <v>2</v>
      </c>
      <c r="AC17" s="9">
        <v>9</v>
      </c>
      <c r="AD17" s="9">
        <v>6</v>
      </c>
      <c r="AE17" s="53">
        <v>14</v>
      </c>
      <c r="AF17" s="53"/>
      <c r="AG17" s="45">
        <v>16</v>
      </c>
      <c r="AH17" s="45"/>
      <c r="AI17" s="62">
        <v>10</v>
      </c>
      <c r="AJ17" s="62">
        <v>2</v>
      </c>
      <c r="AK17" s="70">
        <v>12</v>
      </c>
      <c r="AL17" s="87"/>
      <c r="AM17" s="93">
        <f t="shared" si="1"/>
        <v>145</v>
      </c>
      <c r="AN17" s="10">
        <f t="shared" si="2"/>
        <v>97967.8</v>
      </c>
      <c r="AO17" s="10"/>
    </row>
    <row r="18" spans="1:41" s="27" customFormat="1" ht="15.75" customHeight="1" x14ac:dyDescent="0.25">
      <c r="A18" s="28" t="s">
        <v>9</v>
      </c>
      <c r="B18" s="74"/>
      <c r="C18" s="81">
        <f t="shared" ref="C18:AN18" si="3">SUM(C17,C16,C15,C14,C13,C12)</f>
        <v>56</v>
      </c>
      <c r="D18" s="81">
        <f t="shared" si="3"/>
        <v>0</v>
      </c>
      <c r="E18" s="81">
        <f t="shared" si="3"/>
        <v>56</v>
      </c>
      <c r="F18" s="81">
        <f t="shared" si="3"/>
        <v>18</v>
      </c>
      <c r="G18" s="81">
        <f t="shared" si="3"/>
        <v>360</v>
      </c>
      <c r="H18" s="81">
        <f t="shared" si="3"/>
        <v>40</v>
      </c>
      <c r="I18" s="81">
        <f t="shared" si="3"/>
        <v>124</v>
      </c>
      <c r="J18" s="81">
        <f t="shared" si="3"/>
        <v>20</v>
      </c>
      <c r="K18" s="81">
        <f t="shared" si="3"/>
        <v>176</v>
      </c>
      <c r="L18" s="81">
        <f t="shared" si="3"/>
        <v>12</v>
      </c>
      <c r="M18" s="81">
        <f t="shared" si="3"/>
        <v>88</v>
      </c>
      <c r="N18" s="81">
        <f t="shared" si="3"/>
        <v>18</v>
      </c>
      <c r="O18" s="81">
        <f t="shared" si="3"/>
        <v>244</v>
      </c>
      <c r="P18" s="81">
        <f t="shared" si="3"/>
        <v>29</v>
      </c>
      <c r="Q18" s="81">
        <f t="shared" si="3"/>
        <v>0</v>
      </c>
      <c r="R18" s="81">
        <f t="shared" si="3"/>
        <v>0</v>
      </c>
      <c r="S18" s="81">
        <f t="shared" si="3"/>
        <v>372</v>
      </c>
      <c r="T18" s="81">
        <f t="shared" si="3"/>
        <v>40</v>
      </c>
      <c r="U18" s="81">
        <f t="shared" si="3"/>
        <v>62</v>
      </c>
      <c r="V18" s="81">
        <f t="shared" si="3"/>
        <v>0</v>
      </c>
      <c r="W18" s="81">
        <f t="shared" si="3"/>
        <v>64</v>
      </c>
      <c r="X18" s="81">
        <f t="shared" si="3"/>
        <v>20</v>
      </c>
      <c r="Y18" s="81">
        <f t="shared" si="3"/>
        <v>96</v>
      </c>
      <c r="Z18" s="81">
        <f t="shared" si="3"/>
        <v>30</v>
      </c>
      <c r="AA18" s="81">
        <f t="shared" si="3"/>
        <v>224</v>
      </c>
      <c r="AB18" s="81">
        <f t="shared" si="3"/>
        <v>56</v>
      </c>
      <c r="AC18" s="81">
        <f t="shared" si="3"/>
        <v>189</v>
      </c>
      <c r="AD18" s="81">
        <f t="shared" si="3"/>
        <v>126</v>
      </c>
      <c r="AE18" s="81">
        <f t="shared" si="3"/>
        <v>434</v>
      </c>
      <c r="AF18" s="81">
        <f t="shared" si="3"/>
        <v>0</v>
      </c>
      <c r="AG18" s="81">
        <f t="shared" si="3"/>
        <v>413</v>
      </c>
      <c r="AH18" s="81">
        <f t="shared" si="3"/>
        <v>0</v>
      </c>
      <c r="AI18" s="81">
        <f t="shared" si="3"/>
        <v>280</v>
      </c>
      <c r="AJ18" s="81">
        <f t="shared" si="3"/>
        <v>56</v>
      </c>
      <c r="AK18" s="81">
        <f t="shared" si="3"/>
        <v>372</v>
      </c>
      <c r="AL18" s="81">
        <f t="shared" si="3"/>
        <v>0</v>
      </c>
      <c r="AM18" s="93">
        <f t="shared" si="3"/>
        <v>4075</v>
      </c>
      <c r="AN18" s="10">
        <f t="shared" si="3"/>
        <v>1107309.79</v>
      </c>
      <c r="AO18" s="29"/>
    </row>
    <row r="19" spans="1:41" s="27" customFormat="1" ht="30.75" customHeight="1" x14ac:dyDescent="0.25">
      <c r="A19" s="21" t="s">
        <v>18</v>
      </c>
      <c r="B19" s="22"/>
      <c r="C19" s="131"/>
      <c r="D19" s="132"/>
      <c r="E19" s="132"/>
      <c r="F19" s="132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4"/>
      <c r="AB19" s="133"/>
      <c r="AC19" s="133"/>
      <c r="AD19" s="40"/>
      <c r="AE19" s="54"/>
      <c r="AF19" s="54"/>
      <c r="AG19" s="46"/>
      <c r="AH19" s="46"/>
      <c r="AI19" s="63"/>
      <c r="AJ19" s="63"/>
      <c r="AK19" s="71"/>
      <c r="AL19" s="88"/>
      <c r="AM19" s="22"/>
      <c r="AN19" s="22"/>
      <c r="AO19" s="23"/>
    </row>
    <row r="20" spans="1:41" s="27" customFormat="1" ht="32.25" customHeight="1" x14ac:dyDescent="0.25">
      <c r="A20" s="28" t="s">
        <v>19</v>
      </c>
      <c r="B20" s="75">
        <v>92.15</v>
      </c>
      <c r="C20" s="81">
        <v>9</v>
      </c>
      <c r="D20" s="35"/>
      <c r="E20" s="35">
        <v>9</v>
      </c>
      <c r="F20" s="35"/>
      <c r="G20" s="24">
        <v>58</v>
      </c>
      <c r="H20" s="9"/>
      <c r="I20" s="9">
        <v>20</v>
      </c>
      <c r="J20" s="9"/>
      <c r="K20" s="53">
        <v>28</v>
      </c>
      <c r="L20" s="53"/>
      <c r="M20" s="53">
        <v>14</v>
      </c>
      <c r="N20" s="53"/>
      <c r="O20" s="45">
        <v>39</v>
      </c>
      <c r="P20" s="45"/>
      <c r="Q20" s="45"/>
      <c r="R20" s="45"/>
      <c r="S20" s="62">
        <v>60</v>
      </c>
      <c r="T20" s="62"/>
      <c r="U20" s="62">
        <v>10</v>
      </c>
      <c r="V20" s="62"/>
      <c r="W20" s="70">
        <v>10</v>
      </c>
      <c r="X20" s="70"/>
      <c r="Y20" s="70">
        <v>15</v>
      </c>
      <c r="Z20" s="109"/>
      <c r="AA20" s="35">
        <v>36</v>
      </c>
      <c r="AB20" s="35">
        <v>9</v>
      </c>
      <c r="AC20" s="9">
        <v>30</v>
      </c>
      <c r="AD20" s="9">
        <v>20</v>
      </c>
      <c r="AE20" s="53">
        <v>70</v>
      </c>
      <c r="AF20" s="53"/>
      <c r="AG20" s="45">
        <v>67</v>
      </c>
      <c r="AH20" s="45"/>
      <c r="AI20" s="62">
        <v>45</v>
      </c>
      <c r="AJ20" s="62">
        <v>9</v>
      </c>
      <c r="AK20" s="70">
        <v>60</v>
      </c>
      <c r="AL20" s="87"/>
      <c r="AM20" s="93">
        <f>SUM(C20:AL20)</f>
        <v>618</v>
      </c>
      <c r="AN20" s="10">
        <f>B20*AM20</f>
        <v>56948.700000000004</v>
      </c>
      <c r="AO20" s="10"/>
    </row>
    <row r="21" spans="1:41" s="27" customFormat="1" ht="21" customHeight="1" x14ac:dyDescent="0.25">
      <c r="A21" s="28" t="s">
        <v>20</v>
      </c>
      <c r="B21" s="75">
        <v>62.85</v>
      </c>
      <c r="C21" s="81">
        <v>18</v>
      </c>
      <c r="D21" s="35"/>
      <c r="E21" s="35">
        <v>18</v>
      </c>
      <c r="F21" s="35"/>
      <c r="G21" s="24">
        <v>116</v>
      </c>
      <c r="H21" s="9"/>
      <c r="I21" s="9">
        <v>40</v>
      </c>
      <c r="J21" s="9"/>
      <c r="K21" s="53">
        <v>56</v>
      </c>
      <c r="L21" s="55"/>
      <c r="M21" s="53">
        <v>28</v>
      </c>
      <c r="N21" s="53"/>
      <c r="O21" s="45">
        <v>78</v>
      </c>
      <c r="P21" s="45"/>
      <c r="Q21" s="45"/>
      <c r="R21" s="45"/>
      <c r="S21" s="62">
        <v>120</v>
      </c>
      <c r="T21" s="62"/>
      <c r="U21" s="62">
        <v>20</v>
      </c>
      <c r="V21" s="62"/>
      <c r="W21" s="70">
        <v>20</v>
      </c>
      <c r="X21" s="70"/>
      <c r="Y21" s="70">
        <v>30</v>
      </c>
      <c r="Z21" s="109"/>
      <c r="AA21" s="35">
        <v>72</v>
      </c>
      <c r="AB21" s="35">
        <v>18</v>
      </c>
      <c r="AC21" s="9">
        <v>60</v>
      </c>
      <c r="AD21" s="9">
        <v>40</v>
      </c>
      <c r="AE21" s="53">
        <v>140</v>
      </c>
      <c r="AF21" s="53"/>
      <c r="AG21" s="45">
        <v>132</v>
      </c>
      <c r="AH21" s="45"/>
      <c r="AI21" s="62">
        <v>90</v>
      </c>
      <c r="AJ21" s="62">
        <v>18</v>
      </c>
      <c r="AK21" s="70">
        <v>120</v>
      </c>
      <c r="AL21" s="87"/>
      <c r="AM21" s="93">
        <f>SUM(C21:AL21)</f>
        <v>1234</v>
      </c>
      <c r="AN21" s="10">
        <f>B21*AM21</f>
        <v>77556.900000000009</v>
      </c>
      <c r="AO21" s="10"/>
    </row>
    <row r="22" spans="1:41" s="27" customFormat="1" ht="32.25" customHeight="1" x14ac:dyDescent="0.25">
      <c r="A22" s="28" t="s">
        <v>21</v>
      </c>
      <c r="B22" s="75">
        <v>96.07</v>
      </c>
      <c r="C22" s="81"/>
      <c r="D22" s="35"/>
      <c r="E22" s="35"/>
      <c r="F22" s="35"/>
      <c r="G22" s="24"/>
      <c r="H22" s="9"/>
      <c r="I22" s="9"/>
      <c r="J22" s="9"/>
      <c r="K22" s="53"/>
      <c r="L22" s="53"/>
      <c r="M22" s="53"/>
      <c r="N22" s="53"/>
      <c r="O22" s="45"/>
      <c r="P22" s="45"/>
      <c r="Q22" s="45"/>
      <c r="R22" s="45"/>
      <c r="S22" s="62"/>
      <c r="T22" s="62"/>
      <c r="U22" s="62"/>
      <c r="V22" s="62"/>
      <c r="W22" s="70"/>
      <c r="X22" s="70"/>
      <c r="Y22" s="70"/>
      <c r="Z22" s="109"/>
      <c r="AA22" s="81"/>
      <c r="AB22" s="35"/>
      <c r="AC22" s="9"/>
      <c r="AD22" s="9"/>
      <c r="AE22" s="53"/>
      <c r="AF22" s="53"/>
      <c r="AG22" s="45"/>
      <c r="AH22" s="45"/>
      <c r="AI22" s="62"/>
      <c r="AJ22" s="62"/>
      <c r="AK22" s="70"/>
      <c r="AL22" s="87"/>
      <c r="AM22" s="93">
        <f>SUM(C22:AL22)</f>
        <v>0</v>
      </c>
      <c r="AN22" s="10">
        <f>B22*AM22</f>
        <v>0</v>
      </c>
      <c r="AO22" s="10"/>
    </row>
    <row r="23" spans="1:41" s="27" customFormat="1" ht="18" customHeight="1" x14ac:dyDescent="0.25">
      <c r="A23" s="28" t="s">
        <v>9</v>
      </c>
      <c r="B23" s="74"/>
      <c r="C23" s="81">
        <f t="shared" ref="C23:AN23" si="4">SUM(C20,C21,C22)</f>
        <v>27</v>
      </c>
      <c r="D23" s="81">
        <f t="shared" si="4"/>
        <v>0</v>
      </c>
      <c r="E23" s="81">
        <f t="shared" si="4"/>
        <v>27</v>
      </c>
      <c r="F23" s="81">
        <f t="shared" si="4"/>
        <v>0</v>
      </c>
      <c r="G23" s="81">
        <f t="shared" si="4"/>
        <v>174</v>
      </c>
      <c r="H23" s="81">
        <f t="shared" si="4"/>
        <v>0</v>
      </c>
      <c r="I23" s="81">
        <f t="shared" si="4"/>
        <v>60</v>
      </c>
      <c r="J23" s="81">
        <f t="shared" si="4"/>
        <v>0</v>
      </c>
      <c r="K23" s="81">
        <f t="shared" si="4"/>
        <v>84</v>
      </c>
      <c r="L23" s="81">
        <f t="shared" si="4"/>
        <v>0</v>
      </c>
      <c r="M23" s="81">
        <f t="shared" si="4"/>
        <v>42</v>
      </c>
      <c r="N23" s="81">
        <f t="shared" si="4"/>
        <v>0</v>
      </c>
      <c r="O23" s="81">
        <f t="shared" si="4"/>
        <v>117</v>
      </c>
      <c r="P23" s="81">
        <f t="shared" si="4"/>
        <v>0</v>
      </c>
      <c r="Q23" s="81">
        <f t="shared" si="4"/>
        <v>0</v>
      </c>
      <c r="R23" s="81">
        <f t="shared" si="4"/>
        <v>0</v>
      </c>
      <c r="S23" s="81">
        <f t="shared" si="4"/>
        <v>180</v>
      </c>
      <c r="T23" s="81">
        <f t="shared" si="4"/>
        <v>0</v>
      </c>
      <c r="U23" s="81">
        <f t="shared" si="4"/>
        <v>30</v>
      </c>
      <c r="V23" s="81">
        <f t="shared" si="4"/>
        <v>0</v>
      </c>
      <c r="W23" s="81">
        <f t="shared" si="4"/>
        <v>30</v>
      </c>
      <c r="X23" s="81">
        <f t="shared" si="4"/>
        <v>0</v>
      </c>
      <c r="Y23" s="81">
        <f t="shared" si="4"/>
        <v>45</v>
      </c>
      <c r="Z23" s="81">
        <f t="shared" si="4"/>
        <v>0</v>
      </c>
      <c r="AA23" s="81">
        <f t="shared" si="4"/>
        <v>108</v>
      </c>
      <c r="AB23" s="81">
        <f t="shared" si="4"/>
        <v>27</v>
      </c>
      <c r="AC23" s="81">
        <f t="shared" si="4"/>
        <v>90</v>
      </c>
      <c r="AD23" s="81">
        <f t="shared" si="4"/>
        <v>60</v>
      </c>
      <c r="AE23" s="81">
        <f t="shared" si="4"/>
        <v>210</v>
      </c>
      <c r="AF23" s="81">
        <f t="shared" si="4"/>
        <v>0</v>
      </c>
      <c r="AG23" s="81">
        <f t="shared" si="4"/>
        <v>199</v>
      </c>
      <c r="AH23" s="81">
        <f t="shared" si="4"/>
        <v>0</v>
      </c>
      <c r="AI23" s="81">
        <f t="shared" si="4"/>
        <v>135</v>
      </c>
      <c r="AJ23" s="81">
        <f t="shared" si="4"/>
        <v>27</v>
      </c>
      <c r="AK23" s="81">
        <f t="shared" si="4"/>
        <v>180</v>
      </c>
      <c r="AL23" s="81">
        <f t="shared" si="4"/>
        <v>0</v>
      </c>
      <c r="AM23" s="93">
        <f t="shared" si="4"/>
        <v>1852</v>
      </c>
      <c r="AN23" s="10">
        <f t="shared" si="4"/>
        <v>134505.60000000001</v>
      </c>
      <c r="AO23" s="29"/>
    </row>
    <row r="24" spans="1:41" s="27" customFormat="1" ht="15.75" customHeight="1" x14ac:dyDescent="0.25">
      <c r="A24" s="18" t="s">
        <v>22</v>
      </c>
      <c r="B24" s="19"/>
      <c r="C24" s="194"/>
      <c r="D24" s="195"/>
      <c r="E24" s="195"/>
      <c r="F24" s="195"/>
      <c r="G24" s="195"/>
      <c r="H24" s="195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3"/>
      <c r="AB24" s="124"/>
      <c r="AC24" s="124"/>
      <c r="AD24" s="39"/>
      <c r="AE24" s="51"/>
      <c r="AF24" s="51"/>
      <c r="AG24" s="43"/>
      <c r="AH24" s="43"/>
      <c r="AI24" s="60"/>
      <c r="AJ24" s="60"/>
      <c r="AK24" s="68"/>
      <c r="AL24" s="85"/>
      <c r="AM24" s="19"/>
      <c r="AN24" s="19"/>
      <c r="AO24" s="20"/>
    </row>
    <row r="25" spans="1:41" s="27" customFormat="1" ht="31.5" customHeight="1" x14ac:dyDescent="0.25">
      <c r="A25" s="25" t="s">
        <v>23</v>
      </c>
      <c r="B25" s="74">
        <v>249.33</v>
      </c>
      <c r="C25" s="83">
        <v>5</v>
      </c>
      <c r="D25" s="36"/>
      <c r="E25" s="36"/>
      <c r="F25" s="37"/>
      <c r="G25" s="78"/>
      <c r="H25" s="8"/>
      <c r="I25" s="8">
        <v>10</v>
      </c>
      <c r="J25" s="8"/>
      <c r="K25" s="56"/>
      <c r="L25" s="56"/>
      <c r="M25" s="57">
        <v>6</v>
      </c>
      <c r="N25" s="57"/>
      <c r="O25" s="48"/>
      <c r="P25" s="48"/>
      <c r="Q25" s="48"/>
      <c r="R25" s="48"/>
      <c r="S25" s="65"/>
      <c r="T25" s="65"/>
      <c r="U25" s="65">
        <v>5</v>
      </c>
      <c r="V25" s="65"/>
      <c r="W25" s="73"/>
      <c r="X25" s="73"/>
      <c r="Y25" s="73">
        <v>15</v>
      </c>
      <c r="Z25" s="110"/>
      <c r="AA25" s="37"/>
      <c r="AB25" s="37">
        <v>5</v>
      </c>
      <c r="AC25" s="17"/>
      <c r="AD25" s="8">
        <v>10</v>
      </c>
      <c r="AE25" s="56"/>
      <c r="AF25" s="56"/>
      <c r="AG25" s="47"/>
      <c r="AH25" s="47"/>
      <c r="AI25" s="64"/>
      <c r="AJ25" s="65">
        <v>4</v>
      </c>
      <c r="AK25" s="73"/>
      <c r="AL25" s="90"/>
      <c r="AM25" s="92">
        <f>SUM(C25:AL25)</f>
        <v>60</v>
      </c>
      <c r="AN25" s="6">
        <f>B25*AM25</f>
        <v>14959.800000000001</v>
      </c>
      <c r="AO25" s="30"/>
    </row>
    <row r="26" spans="1:41" s="27" customFormat="1" ht="30.75" customHeight="1" x14ac:dyDescent="0.25">
      <c r="A26" s="25" t="s">
        <v>24</v>
      </c>
      <c r="B26" s="74">
        <v>101.01</v>
      </c>
      <c r="C26" s="83">
        <v>9</v>
      </c>
      <c r="D26" s="37"/>
      <c r="E26" s="37"/>
      <c r="F26" s="37"/>
      <c r="G26" s="78"/>
      <c r="H26" s="8"/>
      <c r="I26" s="8">
        <v>20</v>
      </c>
      <c r="J26" s="8"/>
      <c r="K26" s="57"/>
      <c r="L26" s="57"/>
      <c r="M26" s="57">
        <v>14</v>
      </c>
      <c r="N26" s="57"/>
      <c r="O26" s="48"/>
      <c r="P26" s="48"/>
      <c r="Q26" s="48"/>
      <c r="R26" s="48"/>
      <c r="S26" s="65"/>
      <c r="T26" s="65"/>
      <c r="U26" s="65">
        <v>10</v>
      </c>
      <c r="V26" s="65"/>
      <c r="W26" s="73"/>
      <c r="X26" s="73"/>
      <c r="Y26" s="73">
        <v>15</v>
      </c>
      <c r="Z26" s="110"/>
      <c r="AA26" s="37"/>
      <c r="AB26" s="37">
        <v>9</v>
      </c>
      <c r="AC26" s="8"/>
      <c r="AD26" s="8">
        <v>20</v>
      </c>
      <c r="AE26" s="57"/>
      <c r="AF26" s="57"/>
      <c r="AG26" s="48"/>
      <c r="AH26" s="48"/>
      <c r="AI26" s="65"/>
      <c r="AJ26" s="65">
        <v>9</v>
      </c>
      <c r="AK26" s="73"/>
      <c r="AL26" s="90"/>
      <c r="AM26" s="92">
        <f>SUM(C26:AL26)</f>
        <v>106</v>
      </c>
      <c r="AN26" s="6">
        <f>B26*AM26</f>
        <v>10707.060000000001</v>
      </c>
      <c r="AO26" s="6"/>
    </row>
    <row r="27" spans="1:41" s="27" customFormat="1" ht="30.75" customHeight="1" x14ac:dyDescent="0.25">
      <c r="A27" s="25" t="s">
        <v>25</v>
      </c>
      <c r="B27" s="74">
        <v>192.56</v>
      </c>
      <c r="C27" s="83">
        <v>36</v>
      </c>
      <c r="D27" s="37"/>
      <c r="E27" s="37">
        <v>36</v>
      </c>
      <c r="F27" s="37"/>
      <c r="G27" s="78">
        <v>232</v>
      </c>
      <c r="H27" s="8"/>
      <c r="I27" s="8">
        <v>80</v>
      </c>
      <c r="J27" s="8"/>
      <c r="K27" s="57">
        <v>112</v>
      </c>
      <c r="L27" s="57"/>
      <c r="M27" s="57">
        <v>56</v>
      </c>
      <c r="N27" s="57"/>
      <c r="O27" s="48">
        <v>156</v>
      </c>
      <c r="P27" s="48"/>
      <c r="Q27" s="48"/>
      <c r="R27" s="48"/>
      <c r="S27" s="65">
        <v>240</v>
      </c>
      <c r="T27" s="65"/>
      <c r="U27" s="65">
        <v>40</v>
      </c>
      <c r="V27" s="65"/>
      <c r="W27" s="73">
        <v>40</v>
      </c>
      <c r="X27" s="73"/>
      <c r="Y27" s="73">
        <v>60</v>
      </c>
      <c r="Z27" s="110"/>
      <c r="AA27" s="37">
        <v>144</v>
      </c>
      <c r="AB27" s="37">
        <v>36</v>
      </c>
      <c r="AC27" s="8">
        <v>120</v>
      </c>
      <c r="AD27" s="8">
        <v>80</v>
      </c>
      <c r="AE27" s="57">
        <v>280</v>
      </c>
      <c r="AF27" s="57"/>
      <c r="AG27" s="48">
        <v>268</v>
      </c>
      <c r="AH27" s="48"/>
      <c r="AI27" s="65">
        <v>180</v>
      </c>
      <c r="AJ27" s="65">
        <v>36</v>
      </c>
      <c r="AK27" s="73">
        <v>240</v>
      </c>
      <c r="AL27" s="90"/>
      <c r="AM27" s="92">
        <f>SUM(C27:AL27)</f>
        <v>2472</v>
      </c>
      <c r="AN27" s="6">
        <f>B27*AM27</f>
        <v>476008.32</v>
      </c>
      <c r="AO27" s="6"/>
    </row>
    <row r="28" spans="1:41" s="27" customFormat="1" ht="30.75" customHeight="1" x14ac:dyDescent="0.25">
      <c r="A28" s="28" t="s">
        <v>26</v>
      </c>
      <c r="B28" s="75">
        <v>121.26</v>
      </c>
      <c r="C28" s="81">
        <v>25</v>
      </c>
      <c r="D28" s="35"/>
      <c r="E28" s="35">
        <v>25</v>
      </c>
      <c r="F28" s="35"/>
      <c r="G28" s="24">
        <v>158</v>
      </c>
      <c r="H28" s="9"/>
      <c r="I28" s="9">
        <v>54</v>
      </c>
      <c r="J28" s="9"/>
      <c r="K28" s="53">
        <v>80</v>
      </c>
      <c r="L28" s="53"/>
      <c r="M28" s="53">
        <v>38</v>
      </c>
      <c r="N28" s="53"/>
      <c r="O28" s="45">
        <v>111</v>
      </c>
      <c r="P28" s="45"/>
      <c r="Q28" s="45"/>
      <c r="R28" s="45"/>
      <c r="S28" s="62">
        <v>162</v>
      </c>
      <c r="T28" s="62"/>
      <c r="U28" s="62">
        <v>27</v>
      </c>
      <c r="V28" s="62"/>
      <c r="W28" s="70">
        <v>30</v>
      </c>
      <c r="X28" s="70"/>
      <c r="Y28" s="70">
        <v>45</v>
      </c>
      <c r="Z28" s="109"/>
      <c r="AA28" s="35">
        <v>100</v>
      </c>
      <c r="AB28" s="35">
        <v>25</v>
      </c>
      <c r="AC28" s="9">
        <v>81</v>
      </c>
      <c r="AD28" s="9">
        <v>54</v>
      </c>
      <c r="AE28" s="53">
        <v>189</v>
      </c>
      <c r="AF28" s="53"/>
      <c r="AG28" s="45">
        <v>178</v>
      </c>
      <c r="AH28" s="45"/>
      <c r="AI28" s="62">
        <v>120</v>
      </c>
      <c r="AJ28" s="62">
        <v>24</v>
      </c>
      <c r="AK28" s="70">
        <v>162</v>
      </c>
      <c r="AL28" s="87"/>
      <c r="AM28" s="92">
        <f>SUM(C28:AL28)</f>
        <v>1688</v>
      </c>
      <c r="AN28" s="10">
        <f>B28*AM28</f>
        <v>204686.88</v>
      </c>
      <c r="AO28" s="10"/>
    </row>
    <row r="29" spans="1:41" s="27" customFormat="1" ht="30" customHeight="1" x14ac:dyDescent="0.25">
      <c r="A29" s="28" t="s">
        <v>31</v>
      </c>
      <c r="B29" s="75">
        <v>148.99</v>
      </c>
      <c r="C29" s="81">
        <v>9</v>
      </c>
      <c r="D29" s="35"/>
      <c r="E29" s="35">
        <v>9</v>
      </c>
      <c r="F29" s="35"/>
      <c r="G29" s="24">
        <v>58</v>
      </c>
      <c r="H29" s="9"/>
      <c r="I29" s="9">
        <v>20</v>
      </c>
      <c r="J29" s="9"/>
      <c r="K29" s="53">
        <v>29</v>
      </c>
      <c r="L29" s="53"/>
      <c r="M29" s="53">
        <v>14</v>
      </c>
      <c r="N29" s="53"/>
      <c r="O29" s="45">
        <v>39</v>
      </c>
      <c r="P29" s="45"/>
      <c r="Q29" s="45"/>
      <c r="R29" s="45"/>
      <c r="S29" s="62">
        <v>54</v>
      </c>
      <c r="T29" s="62"/>
      <c r="U29" s="62">
        <v>10</v>
      </c>
      <c r="V29" s="62"/>
      <c r="W29" s="70">
        <v>10</v>
      </c>
      <c r="X29" s="70"/>
      <c r="Y29" s="70">
        <v>15</v>
      </c>
      <c r="Z29" s="109"/>
      <c r="AA29" s="35">
        <v>36</v>
      </c>
      <c r="AB29" s="35">
        <v>9</v>
      </c>
      <c r="AC29" s="9">
        <v>30</v>
      </c>
      <c r="AD29" s="9">
        <v>20</v>
      </c>
      <c r="AE29" s="53">
        <v>70</v>
      </c>
      <c r="AF29" s="53"/>
      <c r="AG29" s="45">
        <v>67</v>
      </c>
      <c r="AH29" s="45"/>
      <c r="AI29" s="62">
        <v>45</v>
      </c>
      <c r="AJ29" s="62">
        <v>9</v>
      </c>
      <c r="AK29" s="70">
        <v>60</v>
      </c>
      <c r="AL29" s="87"/>
      <c r="AM29" s="92">
        <f>SUM(C29:AL29)</f>
        <v>613</v>
      </c>
      <c r="AN29" s="10">
        <f>B29*AM29</f>
        <v>91330.87000000001</v>
      </c>
      <c r="AO29" s="10"/>
    </row>
    <row r="30" spans="1:41" s="27" customFormat="1" ht="21" customHeight="1" x14ac:dyDescent="0.25">
      <c r="A30" s="28" t="s">
        <v>9</v>
      </c>
      <c r="B30" s="74"/>
      <c r="C30" s="81">
        <f t="shared" ref="C30:AN30" si="5">SUM(C29,C28,C27,C26,C25)</f>
        <v>84</v>
      </c>
      <c r="D30" s="81">
        <f t="shared" si="5"/>
        <v>0</v>
      </c>
      <c r="E30" s="81">
        <f t="shared" si="5"/>
        <v>70</v>
      </c>
      <c r="F30" s="81">
        <f t="shared" si="5"/>
        <v>0</v>
      </c>
      <c r="G30" s="81">
        <f t="shared" si="5"/>
        <v>448</v>
      </c>
      <c r="H30" s="81">
        <f t="shared" si="5"/>
        <v>0</v>
      </c>
      <c r="I30" s="81">
        <f t="shared" si="5"/>
        <v>184</v>
      </c>
      <c r="J30" s="81">
        <f t="shared" si="5"/>
        <v>0</v>
      </c>
      <c r="K30" s="81">
        <f t="shared" si="5"/>
        <v>221</v>
      </c>
      <c r="L30" s="81">
        <f t="shared" si="5"/>
        <v>0</v>
      </c>
      <c r="M30" s="81">
        <f t="shared" si="5"/>
        <v>128</v>
      </c>
      <c r="N30" s="81">
        <f t="shared" si="5"/>
        <v>0</v>
      </c>
      <c r="O30" s="81">
        <f t="shared" si="5"/>
        <v>306</v>
      </c>
      <c r="P30" s="81">
        <f t="shared" si="5"/>
        <v>0</v>
      </c>
      <c r="Q30" s="81">
        <f t="shared" si="5"/>
        <v>0</v>
      </c>
      <c r="R30" s="81">
        <f t="shared" si="5"/>
        <v>0</v>
      </c>
      <c r="S30" s="81">
        <f t="shared" si="5"/>
        <v>456</v>
      </c>
      <c r="T30" s="81">
        <f t="shared" si="5"/>
        <v>0</v>
      </c>
      <c r="U30" s="81">
        <f t="shared" si="5"/>
        <v>92</v>
      </c>
      <c r="V30" s="81">
        <f t="shared" si="5"/>
        <v>0</v>
      </c>
      <c r="W30" s="81">
        <f t="shared" si="5"/>
        <v>80</v>
      </c>
      <c r="X30" s="81">
        <f t="shared" si="5"/>
        <v>0</v>
      </c>
      <c r="Y30" s="81">
        <f t="shared" si="5"/>
        <v>150</v>
      </c>
      <c r="Z30" s="81">
        <f t="shared" si="5"/>
        <v>0</v>
      </c>
      <c r="AA30" s="81">
        <f t="shared" si="5"/>
        <v>280</v>
      </c>
      <c r="AB30" s="81">
        <f t="shared" si="5"/>
        <v>84</v>
      </c>
      <c r="AC30" s="81">
        <f t="shared" si="5"/>
        <v>231</v>
      </c>
      <c r="AD30" s="81">
        <f t="shared" si="5"/>
        <v>184</v>
      </c>
      <c r="AE30" s="81">
        <f t="shared" si="5"/>
        <v>539</v>
      </c>
      <c r="AF30" s="81">
        <f t="shared" si="5"/>
        <v>0</v>
      </c>
      <c r="AG30" s="81">
        <f t="shared" si="5"/>
        <v>513</v>
      </c>
      <c r="AH30" s="81">
        <f t="shared" si="5"/>
        <v>0</v>
      </c>
      <c r="AI30" s="81">
        <f t="shared" si="5"/>
        <v>345</v>
      </c>
      <c r="AJ30" s="81">
        <f t="shared" si="5"/>
        <v>82</v>
      </c>
      <c r="AK30" s="81">
        <f t="shared" si="5"/>
        <v>462</v>
      </c>
      <c r="AL30" s="81">
        <f t="shared" si="5"/>
        <v>0</v>
      </c>
      <c r="AM30" s="93">
        <f t="shared" si="5"/>
        <v>4939</v>
      </c>
      <c r="AN30" s="10">
        <f t="shared" si="5"/>
        <v>797692.93000000017</v>
      </c>
      <c r="AO30" s="29"/>
    </row>
    <row r="31" spans="1:41" s="27" customFormat="1" ht="48" customHeight="1" x14ac:dyDescent="0.25">
      <c r="A31" s="18" t="s">
        <v>27</v>
      </c>
      <c r="B31" s="19"/>
      <c r="C31" s="129"/>
      <c r="D31" s="130"/>
      <c r="E31" s="130"/>
      <c r="F31" s="130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3"/>
      <c r="AB31" s="124"/>
      <c r="AC31" s="124"/>
      <c r="AD31" s="39"/>
      <c r="AE31" s="51"/>
      <c r="AF31" s="51"/>
      <c r="AG31" s="43"/>
      <c r="AH31" s="43"/>
      <c r="AI31" s="60"/>
      <c r="AJ31" s="60"/>
      <c r="AK31" s="68"/>
      <c r="AL31" s="85"/>
      <c r="AM31" s="19"/>
      <c r="AN31" s="19"/>
      <c r="AO31" s="20"/>
    </row>
    <row r="32" spans="1:41" s="27" customFormat="1" ht="31.5" customHeight="1" x14ac:dyDescent="0.25">
      <c r="A32" s="28" t="s">
        <v>28</v>
      </c>
      <c r="B32" s="75">
        <v>134.68</v>
      </c>
      <c r="C32" s="81">
        <v>9</v>
      </c>
      <c r="D32" s="35"/>
      <c r="E32" s="35">
        <v>9</v>
      </c>
      <c r="F32" s="35"/>
      <c r="G32" s="24"/>
      <c r="H32" s="9"/>
      <c r="I32" s="9">
        <v>20</v>
      </c>
      <c r="J32" s="9"/>
      <c r="K32" s="53"/>
      <c r="L32" s="53"/>
      <c r="M32" s="53"/>
      <c r="N32" s="53"/>
      <c r="O32" s="45"/>
      <c r="P32" s="45"/>
      <c r="Q32" s="45"/>
      <c r="R32" s="45"/>
      <c r="S32" s="62"/>
      <c r="T32" s="62"/>
      <c r="U32" s="62">
        <v>10</v>
      </c>
      <c r="V32" s="62"/>
      <c r="W32" s="70"/>
      <c r="X32" s="70"/>
      <c r="Y32" s="70">
        <v>15</v>
      </c>
      <c r="Z32" s="109"/>
      <c r="AA32" s="37"/>
      <c r="AB32" s="37">
        <v>9</v>
      </c>
      <c r="AC32" s="104"/>
      <c r="AD32" s="8">
        <v>20</v>
      </c>
      <c r="AE32" s="53"/>
      <c r="AF32" s="53"/>
      <c r="AG32" s="45"/>
      <c r="AH32" s="45"/>
      <c r="AI32" s="62"/>
      <c r="AJ32" s="62">
        <v>9</v>
      </c>
      <c r="AK32" s="70"/>
      <c r="AL32" s="87"/>
      <c r="AM32" s="93">
        <f>SUM(C32:AL32)</f>
        <v>101</v>
      </c>
      <c r="AN32" s="10">
        <f>B32*AM32</f>
        <v>13602.68</v>
      </c>
      <c r="AO32" s="10"/>
    </row>
    <row r="33" spans="1:41" s="27" customFormat="1" ht="32.25" customHeight="1" x14ac:dyDescent="0.25">
      <c r="A33" s="28" t="s">
        <v>29</v>
      </c>
      <c r="B33" s="75">
        <v>213.02</v>
      </c>
      <c r="C33" s="81">
        <v>9</v>
      </c>
      <c r="D33" s="35"/>
      <c r="E33" s="35">
        <v>9</v>
      </c>
      <c r="F33" s="35"/>
      <c r="G33" s="24">
        <v>58</v>
      </c>
      <c r="H33" s="9"/>
      <c r="I33" s="9">
        <v>20</v>
      </c>
      <c r="J33" s="9"/>
      <c r="K33" s="53">
        <v>28</v>
      </c>
      <c r="L33" s="53"/>
      <c r="M33" s="53">
        <v>14</v>
      </c>
      <c r="N33" s="53"/>
      <c r="O33" s="45">
        <v>39</v>
      </c>
      <c r="P33" s="45"/>
      <c r="Q33" s="45"/>
      <c r="R33" s="45"/>
      <c r="S33" s="62">
        <v>60</v>
      </c>
      <c r="T33" s="62"/>
      <c r="U33" s="62">
        <v>10</v>
      </c>
      <c r="V33" s="62"/>
      <c r="W33" s="70">
        <v>10</v>
      </c>
      <c r="X33" s="70"/>
      <c r="Y33" s="70">
        <v>15</v>
      </c>
      <c r="Z33" s="109"/>
      <c r="AA33" s="128">
        <v>36</v>
      </c>
      <c r="AB33" s="128">
        <v>9</v>
      </c>
      <c r="AC33" s="127">
        <v>30</v>
      </c>
      <c r="AD33" s="127">
        <v>20</v>
      </c>
      <c r="AE33" s="53">
        <v>70</v>
      </c>
      <c r="AF33" s="53"/>
      <c r="AG33" s="45">
        <v>66</v>
      </c>
      <c r="AH33" s="45"/>
      <c r="AI33" s="62">
        <v>45</v>
      </c>
      <c r="AJ33" s="62">
        <v>9</v>
      </c>
      <c r="AK33" s="70">
        <v>60</v>
      </c>
      <c r="AL33" s="87"/>
      <c r="AM33" s="93">
        <f>SUM(C33:AL33)</f>
        <v>617</v>
      </c>
      <c r="AN33" s="10">
        <f>B33*AM33</f>
        <v>131433.34</v>
      </c>
      <c r="AO33" s="10"/>
    </row>
    <row r="34" spans="1:41" s="27" customFormat="1" ht="36" customHeight="1" x14ac:dyDescent="0.25">
      <c r="A34" s="28" t="s">
        <v>30</v>
      </c>
      <c r="B34" s="75">
        <v>135.88999999999999</v>
      </c>
      <c r="C34" s="81">
        <v>9</v>
      </c>
      <c r="D34" s="35"/>
      <c r="E34" s="35"/>
      <c r="F34" s="35"/>
      <c r="G34" s="24">
        <v>58</v>
      </c>
      <c r="H34" s="9"/>
      <c r="I34" s="9">
        <v>20</v>
      </c>
      <c r="J34" s="9"/>
      <c r="K34" s="53">
        <v>28</v>
      </c>
      <c r="L34" s="53"/>
      <c r="M34" s="53">
        <v>14</v>
      </c>
      <c r="N34" s="53"/>
      <c r="O34" s="45">
        <v>39</v>
      </c>
      <c r="P34" s="45"/>
      <c r="Q34" s="45"/>
      <c r="R34" s="45"/>
      <c r="S34" s="62">
        <v>60</v>
      </c>
      <c r="T34" s="62"/>
      <c r="U34" s="62">
        <v>10</v>
      </c>
      <c r="V34" s="62"/>
      <c r="W34" s="70">
        <v>10</v>
      </c>
      <c r="X34" s="70"/>
      <c r="Y34" s="70">
        <v>15</v>
      </c>
      <c r="Z34" s="109"/>
      <c r="AA34" s="128">
        <v>36</v>
      </c>
      <c r="AB34" s="128">
        <v>9</v>
      </c>
      <c r="AC34" s="127">
        <v>30</v>
      </c>
      <c r="AD34" s="127">
        <v>20</v>
      </c>
      <c r="AE34" s="53">
        <v>70</v>
      </c>
      <c r="AF34" s="53"/>
      <c r="AG34" s="45">
        <v>133</v>
      </c>
      <c r="AH34" s="45"/>
      <c r="AI34" s="62">
        <v>45</v>
      </c>
      <c r="AJ34" s="62">
        <v>9</v>
      </c>
      <c r="AK34" s="70">
        <v>60</v>
      </c>
      <c r="AL34" s="87"/>
      <c r="AM34" s="93">
        <f>SUM(C34:AL34)</f>
        <v>675</v>
      </c>
      <c r="AN34" s="29">
        <f>B34*AM34</f>
        <v>91725.749999999985</v>
      </c>
      <c r="AO34" s="29"/>
    </row>
    <row r="35" spans="1:41" s="27" customFormat="1" ht="15.75" customHeight="1" x14ac:dyDescent="0.25">
      <c r="A35" s="28" t="s">
        <v>9</v>
      </c>
      <c r="B35" s="74"/>
      <c r="C35" s="81">
        <f t="shared" ref="C35:AM35" si="6">SUM(C32,C33,C34)</f>
        <v>27</v>
      </c>
      <c r="D35" s="81">
        <f t="shared" si="6"/>
        <v>0</v>
      </c>
      <c r="E35" s="81">
        <f t="shared" si="6"/>
        <v>18</v>
      </c>
      <c r="F35" s="81">
        <f t="shared" si="6"/>
        <v>0</v>
      </c>
      <c r="G35" s="81">
        <f t="shared" si="6"/>
        <v>116</v>
      </c>
      <c r="H35" s="81">
        <f t="shared" si="6"/>
        <v>0</v>
      </c>
      <c r="I35" s="81">
        <f t="shared" si="6"/>
        <v>60</v>
      </c>
      <c r="J35" s="81">
        <f t="shared" si="6"/>
        <v>0</v>
      </c>
      <c r="K35" s="81">
        <f t="shared" si="6"/>
        <v>56</v>
      </c>
      <c r="L35" s="81">
        <f t="shared" si="6"/>
        <v>0</v>
      </c>
      <c r="M35" s="81">
        <f t="shared" si="6"/>
        <v>28</v>
      </c>
      <c r="N35" s="81">
        <f t="shared" si="6"/>
        <v>0</v>
      </c>
      <c r="O35" s="81">
        <f t="shared" si="6"/>
        <v>78</v>
      </c>
      <c r="P35" s="81">
        <f t="shared" si="6"/>
        <v>0</v>
      </c>
      <c r="Q35" s="81">
        <f t="shared" si="6"/>
        <v>0</v>
      </c>
      <c r="R35" s="81">
        <f t="shared" si="6"/>
        <v>0</v>
      </c>
      <c r="S35" s="81">
        <f t="shared" si="6"/>
        <v>120</v>
      </c>
      <c r="T35" s="81">
        <f t="shared" si="6"/>
        <v>0</v>
      </c>
      <c r="U35" s="81">
        <f t="shared" si="6"/>
        <v>30</v>
      </c>
      <c r="V35" s="81">
        <f t="shared" si="6"/>
        <v>0</v>
      </c>
      <c r="W35" s="81">
        <f t="shared" si="6"/>
        <v>20</v>
      </c>
      <c r="X35" s="81">
        <f t="shared" si="6"/>
        <v>0</v>
      </c>
      <c r="Y35" s="81">
        <f t="shared" si="6"/>
        <v>45</v>
      </c>
      <c r="Z35" s="81">
        <f t="shared" si="6"/>
        <v>0</v>
      </c>
      <c r="AA35" s="81">
        <f t="shared" si="6"/>
        <v>72</v>
      </c>
      <c r="AB35" s="81">
        <f t="shared" si="6"/>
        <v>27</v>
      </c>
      <c r="AC35" s="81">
        <f t="shared" si="6"/>
        <v>60</v>
      </c>
      <c r="AD35" s="81">
        <f t="shared" si="6"/>
        <v>60</v>
      </c>
      <c r="AE35" s="81">
        <f t="shared" si="6"/>
        <v>140</v>
      </c>
      <c r="AF35" s="81">
        <f t="shared" si="6"/>
        <v>0</v>
      </c>
      <c r="AG35" s="81">
        <f t="shared" si="6"/>
        <v>199</v>
      </c>
      <c r="AH35" s="81">
        <f t="shared" si="6"/>
        <v>0</v>
      </c>
      <c r="AI35" s="81">
        <f t="shared" si="6"/>
        <v>90</v>
      </c>
      <c r="AJ35" s="81">
        <f t="shared" si="6"/>
        <v>27</v>
      </c>
      <c r="AK35" s="81">
        <f t="shared" si="6"/>
        <v>120</v>
      </c>
      <c r="AL35" s="81">
        <f t="shared" si="6"/>
        <v>0</v>
      </c>
      <c r="AM35" s="93">
        <f t="shared" si="6"/>
        <v>1393</v>
      </c>
      <c r="AN35" s="10">
        <f>SUM(AN32:AN34)</f>
        <v>236761.76999999996</v>
      </c>
      <c r="AO35" s="29"/>
    </row>
    <row r="36" spans="1:41" s="7" customFormat="1" ht="34.5" customHeight="1" x14ac:dyDescent="0.25">
      <c r="A36" s="31" t="s">
        <v>4</v>
      </c>
      <c r="B36" s="75"/>
      <c r="C36" s="81">
        <f t="shared" ref="C36:AN36" si="7">SUM(C35,C30,C23,C18,C10)</f>
        <v>230</v>
      </c>
      <c r="D36" s="81">
        <f t="shared" si="7"/>
        <v>0</v>
      </c>
      <c r="E36" s="81">
        <f t="shared" si="7"/>
        <v>207</v>
      </c>
      <c r="F36" s="81">
        <f t="shared" si="7"/>
        <v>54</v>
      </c>
      <c r="G36" s="81">
        <f t="shared" si="7"/>
        <v>1338</v>
      </c>
      <c r="H36" s="81">
        <f t="shared" si="7"/>
        <v>160</v>
      </c>
      <c r="I36" s="81">
        <f t="shared" si="7"/>
        <v>508</v>
      </c>
      <c r="J36" s="81">
        <f t="shared" si="7"/>
        <v>90</v>
      </c>
      <c r="K36" s="81">
        <f t="shared" si="7"/>
        <v>653</v>
      </c>
      <c r="L36" s="81">
        <f t="shared" si="7"/>
        <v>92</v>
      </c>
      <c r="M36" s="81">
        <f t="shared" si="7"/>
        <v>342</v>
      </c>
      <c r="N36" s="81">
        <f t="shared" si="7"/>
        <v>90</v>
      </c>
      <c r="O36" s="81">
        <f t="shared" si="7"/>
        <v>901</v>
      </c>
      <c r="P36" s="81">
        <f t="shared" si="7"/>
        <v>149</v>
      </c>
      <c r="Q36" s="81">
        <f t="shared" si="7"/>
        <v>0</v>
      </c>
      <c r="R36" s="81">
        <f t="shared" si="7"/>
        <v>0</v>
      </c>
      <c r="S36" s="81">
        <f t="shared" si="7"/>
        <v>1368</v>
      </c>
      <c r="T36" s="81">
        <f t="shared" si="7"/>
        <v>150</v>
      </c>
      <c r="U36" s="81">
        <f t="shared" si="7"/>
        <v>254</v>
      </c>
      <c r="V36" s="81">
        <f t="shared" si="7"/>
        <v>40</v>
      </c>
      <c r="W36" s="81">
        <f t="shared" si="7"/>
        <v>234</v>
      </c>
      <c r="X36" s="81">
        <f t="shared" si="7"/>
        <v>60</v>
      </c>
      <c r="Y36" s="81">
        <f t="shared" si="7"/>
        <v>396</v>
      </c>
      <c r="Z36" s="81">
        <f t="shared" si="7"/>
        <v>90</v>
      </c>
      <c r="AA36" s="81">
        <f t="shared" si="7"/>
        <v>828</v>
      </c>
      <c r="AB36" s="81">
        <f t="shared" si="7"/>
        <v>230</v>
      </c>
      <c r="AC36" s="81">
        <f t="shared" si="7"/>
        <v>690</v>
      </c>
      <c r="AD36" s="81">
        <f t="shared" si="7"/>
        <v>510</v>
      </c>
      <c r="AE36" s="81">
        <f t="shared" si="7"/>
        <v>1603</v>
      </c>
      <c r="AF36" s="81">
        <f t="shared" si="7"/>
        <v>0</v>
      </c>
      <c r="AG36" s="81">
        <f t="shared" si="7"/>
        <v>1596</v>
      </c>
      <c r="AH36" s="81">
        <f t="shared" si="7"/>
        <v>0</v>
      </c>
      <c r="AI36" s="81">
        <f t="shared" si="7"/>
        <v>1030</v>
      </c>
      <c r="AJ36" s="81">
        <f t="shared" si="7"/>
        <v>228</v>
      </c>
      <c r="AK36" s="81">
        <f t="shared" si="7"/>
        <v>1374</v>
      </c>
      <c r="AL36" s="81">
        <f t="shared" si="7"/>
        <v>0</v>
      </c>
      <c r="AM36" s="93">
        <f t="shared" si="7"/>
        <v>15495</v>
      </c>
      <c r="AN36" s="10">
        <f t="shared" si="7"/>
        <v>2972253.0700000003</v>
      </c>
      <c r="AO36" s="32"/>
    </row>
    <row r="37" spans="1:41" s="7" customFormat="1" ht="17.25" customHeight="1" x14ac:dyDescent="0.25">
      <c r="A37" s="96" t="s">
        <v>32</v>
      </c>
      <c r="B37" s="97"/>
      <c r="C37" s="135">
        <v>1</v>
      </c>
      <c r="D37" s="136"/>
      <c r="E37" s="136">
        <v>1</v>
      </c>
      <c r="F37" s="136">
        <v>1</v>
      </c>
      <c r="G37" s="137">
        <v>6</v>
      </c>
      <c r="H37" s="137">
        <v>3</v>
      </c>
      <c r="I37" s="137">
        <v>2</v>
      </c>
      <c r="J37" s="137">
        <v>2</v>
      </c>
      <c r="K37" s="138">
        <v>4</v>
      </c>
      <c r="L37" s="138">
        <v>3</v>
      </c>
      <c r="M37" s="138">
        <v>2</v>
      </c>
      <c r="N37" s="138">
        <v>2</v>
      </c>
      <c r="O37" s="139">
        <v>5</v>
      </c>
      <c r="P37" s="139">
        <v>4</v>
      </c>
      <c r="Q37" s="139"/>
      <c r="R37" s="139"/>
      <c r="S37" s="140">
        <v>6</v>
      </c>
      <c r="T37" s="140">
        <v>3</v>
      </c>
      <c r="U37" s="140">
        <v>1</v>
      </c>
      <c r="V37" s="140">
        <v>1</v>
      </c>
      <c r="W37" s="141">
        <v>2</v>
      </c>
      <c r="X37" s="141">
        <v>2</v>
      </c>
      <c r="Y37" s="141">
        <v>3</v>
      </c>
      <c r="Z37" s="142">
        <v>3</v>
      </c>
      <c r="AA37" s="135">
        <v>4</v>
      </c>
      <c r="AB37" s="136">
        <v>1</v>
      </c>
      <c r="AC37" s="137">
        <v>3</v>
      </c>
      <c r="AD37" s="137">
        <v>2</v>
      </c>
      <c r="AE37" s="138">
        <v>7</v>
      </c>
      <c r="AF37" s="138"/>
      <c r="AG37" s="139">
        <v>8</v>
      </c>
      <c r="AH37" s="139"/>
      <c r="AI37" s="151">
        <v>5</v>
      </c>
      <c r="AJ37" s="151">
        <v>1</v>
      </c>
      <c r="AK37" s="152">
        <v>6</v>
      </c>
      <c r="AL37" s="153"/>
      <c r="AM37" s="93">
        <f>SUM(C37:AL37)</f>
        <v>94</v>
      </c>
      <c r="AN37" s="102"/>
      <c r="AO37" s="103"/>
    </row>
    <row r="38" spans="1:41" ht="15.75" customHeight="1" thickBot="1" x14ac:dyDescent="0.3">
      <c r="A38" s="100" t="s">
        <v>41</v>
      </c>
      <c r="B38" s="101"/>
      <c r="C38" s="143"/>
      <c r="D38" s="144"/>
      <c r="E38" s="144"/>
      <c r="F38" s="144"/>
      <c r="G38" s="144"/>
      <c r="H38" s="144">
        <v>1</v>
      </c>
      <c r="I38" s="144"/>
      <c r="J38" s="144">
        <v>1</v>
      </c>
      <c r="K38" s="144"/>
      <c r="L38" s="144">
        <v>2</v>
      </c>
      <c r="M38" s="144"/>
      <c r="N38" s="144">
        <v>1</v>
      </c>
      <c r="O38" s="144"/>
      <c r="P38" s="144">
        <v>2</v>
      </c>
      <c r="Q38" s="144"/>
      <c r="R38" s="144"/>
      <c r="S38" s="144"/>
      <c r="T38" s="144"/>
      <c r="U38" s="144"/>
      <c r="V38" s="144">
        <v>1</v>
      </c>
      <c r="W38" s="144"/>
      <c r="X38" s="144">
        <v>1</v>
      </c>
      <c r="Y38" s="144"/>
      <c r="Z38" s="145">
        <v>2</v>
      </c>
      <c r="AA38" s="143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6"/>
      <c r="AM38" s="93">
        <f>SUM(C38:AL38)</f>
        <v>11</v>
      </c>
      <c r="AN38" s="100"/>
      <c r="AO38" s="100"/>
    </row>
    <row r="39" spans="1:41" ht="15.75" customHeight="1" x14ac:dyDescent="0.25"/>
    <row r="40" spans="1:41" ht="15.75" customHeight="1" x14ac:dyDescent="0.25"/>
    <row r="41" spans="1:41" ht="15.75" customHeight="1" x14ac:dyDescent="0.25"/>
  </sheetData>
  <mergeCells count="17">
    <mergeCell ref="AK3:AL3"/>
    <mergeCell ref="A1:AO1"/>
    <mergeCell ref="C2:Z2"/>
    <mergeCell ref="AA2:AL2"/>
    <mergeCell ref="C3:F3"/>
    <mergeCell ref="G3:J3"/>
    <mergeCell ref="K3:N3"/>
    <mergeCell ref="O3:R3"/>
    <mergeCell ref="S3:V3"/>
    <mergeCell ref="W3:Z3"/>
    <mergeCell ref="AA3:AB3"/>
    <mergeCell ref="AC3:AD3"/>
    <mergeCell ref="C11:G11"/>
    <mergeCell ref="C24:H24"/>
    <mergeCell ref="AE3:AF3"/>
    <mergeCell ref="AG3:AH3"/>
    <mergeCell ref="AI3:AJ3"/>
  </mergeCells>
  <pageMargins left="0.82677165354330717" right="0.23622047244094491" top="0.35433070866141736" bottom="0.35433070866141736" header="0.31496062992125984" footer="0.31496062992125984"/>
  <pageSetup paperSize="9" scale="78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Стационар 1 квартал</vt:lpstr>
      <vt:lpstr>полустационар 1 квартал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2024-06-06T07:13:04Z</dcterms:modified>
</cp:coreProperties>
</file>