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тационар" sheetId="13" r:id="rId1"/>
    <sheet name="стационар сопр" sheetId="12" r:id="rId2"/>
    <sheet name="полустационар сопр" sheetId="1" r:id="rId3"/>
    <sheet name="полустационар" sheetId="2" r:id="rId4"/>
  </sheets>
  <definedNames>
    <definedName name="_xlnm.Print_Area" localSheetId="2">'полустационар сопр'!$A$1:$Y$36</definedName>
    <definedName name="_xlnm.Print_Area" localSheetId="1">'стационар сопр'!$A$1:$Y$37</definedName>
  </definedNames>
  <calcPr calcId="152511"/>
</workbook>
</file>

<file path=xl/calcChain.xml><?xml version="1.0" encoding="utf-8"?>
<calcChain xmlns="http://schemas.openxmlformats.org/spreadsheetml/2006/main">
  <c r="X22" i="1" l="1"/>
  <c r="V22" i="1"/>
  <c r="W22" i="1"/>
  <c r="K22" i="1"/>
  <c r="L22" i="1"/>
  <c r="M22" i="1"/>
  <c r="N22" i="1"/>
  <c r="O22" i="1"/>
  <c r="P22" i="1"/>
  <c r="Q22" i="1"/>
  <c r="R22" i="1"/>
  <c r="S22" i="1"/>
  <c r="T22" i="1"/>
  <c r="U22" i="1"/>
  <c r="J22" i="1"/>
  <c r="K21" i="12"/>
  <c r="L21" i="12"/>
  <c r="M21" i="12"/>
  <c r="N21" i="12"/>
  <c r="O21" i="12"/>
  <c r="P21" i="12"/>
  <c r="Q21" i="12"/>
  <c r="R21" i="12"/>
  <c r="S21" i="12"/>
  <c r="T21" i="12"/>
  <c r="U21" i="12"/>
  <c r="V21" i="12"/>
  <c r="J21" i="12"/>
  <c r="V95" i="13" l="1"/>
  <c r="U95" i="13"/>
  <c r="T95" i="13"/>
  <c r="S95" i="13"/>
  <c r="R95" i="13"/>
  <c r="Q95" i="13"/>
  <c r="P95" i="13"/>
  <c r="O95" i="13"/>
  <c r="N95" i="13"/>
  <c r="M95" i="13"/>
  <c r="L95" i="13"/>
  <c r="K95" i="13"/>
  <c r="J95" i="13"/>
  <c r="V93" i="13"/>
  <c r="U93" i="13"/>
  <c r="T93" i="13"/>
  <c r="S93" i="13"/>
  <c r="R93" i="13"/>
  <c r="Q93" i="13"/>
  <c r="P93" i="13"/>
  <c r="O93" i="13"/>
  <c r="N93" i="13"/>
  <c r="M93" i="13"/>
  <c r="L93" i="13"/>
  <c r="K93" i="13"/>
  <c r="J93" i="13"/>
  <c r="V91" i="13"/>
  <c r="V97" i="13" s="1"/>
  <c r="U91" i="13"/>
  <c r="T91" i="13"/>
  <c r="S91" i="13"/>
  <c r="R91" i="13"/>
  <c r="R97" i="13" s="1"/>
  <c r="Q91" i="13"/>
  <c r="P91" i="13"/>
  <c r="O91" i="13"/>
  <c r="N91" i="13"/>
  <c r="N97" i="13" s="1"/>
  <c r="M91" i="13"/>
  <c r="L91" i="13"/>
  <c r="K91" i="13"/>
  <c r="J91" i="13"/>
  <c r="W88" i="13"/>
  <c r="X88" i="13" s="1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W86" i="13"/>
  <c r="X86" i="13" s="1"/>
  <c r="W85" i="13"/>
  <c r="X85" i="13" s="1"/>
  <c r="W84" i="13"/>
  <c r="X84" i="13" s="1"/>
  <c r="W83" i="13"/>
  <c r="X83" i="13" s="1"/>
  <c r="W82" i="13"/>
  <c r="X82" i="13" s="1"/>
  <c r="W81" i="13"/>
  <c r="X81" i="13" s="1"/>
  <c r="W80" i="13"/>
  <c r="X80" i="13" s="1"/>
  <c r="W79" i="13"/>
  <c r="X79" i="13" s="1"/>
  <c r="W78" i="13"/>
  <c r="X78" i="13" s="1"/>
  <c r="W77" i="13"/>
  <c r="X77" i="13" s="1"/>
  <c r="W76" i="13"/>
  <c r="X76" i="13" s="1"/>
  <c r="W75" i="13"/>
  <c r="X75" i="13" s="1"/>
  <c r="V74" i="13"/>
  <c r="U74" i="13"/>
  <c r="T74" i="13"/>
  <c r="S74" i="13"/>
  <c r="R74" i="13"/>
  <c r="Q74" i="13"/>
  <c r="P74" i="13"/>
  <c r="O74" i="13"/>
  <c r="N74" i="13"/>
  <c r="M74" i="13"/>
  <c r="L74" i="13"/>
  <c r="K74" i="13"/>
  <c r="J74" i="13"/>
  <c r="W73" i="13"/>
  <c r="X73" i="13" s="1"/>
  <c r="W72" i="13"/>
  <c r="X72" i="13" s="1"/>
  <c r="W71" i="13"/>
  <c r="X71" i="13" s="1"/>
  <c r="W70" i="13"/>
  <c r="X70" i="13" s="1"/>
  <c r="W69" i="13"/>
  <c r="X69" i="13" s="1"/>
  <c r="W68" i="13"/>
  <c r="X68" i="13" s="1"/>
  <c r="W67" i="13"/>
  <c r="X67" i="13" s="1"/>
  <c r="W66" i="13"/>
  <c r="X66" i="13" s="1"/>
  <c r="W65" i="13"/>
  <c r="X65" i="13" s="1"/>
  <c r="W64" i="13"/>
  <c r="X64" i="13" s="1"/>
  <c r="W63" i="13"/>
  <c r="X63" i="13" s="1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X61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W59" i="13"/>
  <c r="X59" i="13" s="1"/>
  <c r="W58" i="13"/>
  <c r="X58" i="13" s="1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W54" i="13"/>
  <c r="X54" i="13" s="1"/>
  <c r="W53" i="13"/>
  <c r="X53" i="13" s="1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W51" i="13"/>
  <c r="X51" i="13" s="1"/>
  <c r="W50" i="13"/>
  <c r="X50" i="13" s="1"/>
  <c r="W49" i="13"/>
  <c r="X49" i="13" s="1"/>
  <c r="W48" i="13"/>
  <c r="X48" i="13" s="1"/>
  <c r="W47" i="13"/>
  <c r="X47" i="13" s="1"/>
  <c r="W46" i="13"/>
  <c r="X46" i="13" s="1"/>
  <c r="W45" i="13"/>
  <c r="X45" i="13" s="1"/>
  <c r="W44" i="13"/>
  <c r="X44" i="13" s="1"/>
  <c r="V43" i="13"/>
  <c r="V55" i="13" s="1"/>
  <c r="U43" i="13"/>
  <c r="U55" i="13" s="1"/>
  <c r="T43" i="13"/>
  <c r="T55" i="13" s="1"/>
  <c r="S43" i="13"/>
  <c r="R43" i="13"/>
  <c r="R55" i="13" s="1"/>
  <c r="Q43" i="13"/>
  <c r="Q55" i="13" s="1"/>
  <c r="P43" i="13"/>
  <c r="P55" i="13" s="1"/>
  <c r="O43" i="13"/>
  <c r="N43" i="13"/>
  <c r="N55" i="13" s="1"/>
  <c r="M43" i="13"/>
  <c r="M55" i="13" s="1"/>
  <c r="L43" i="13"/>
  <c r="L55" i="13" s="1"/>
  <c r="K43" i="13"/>
  <c r="J43" i="13"/>
  <c r="W40" i="13"/>
  <c r="X40" i="13" s="1"/>
  <c r="V39" i="13"/>
  <c r="U39" i="13"/>
  <c r="T39" i="13"/>
  <c r="S39" i="13"/>
  <c r="R39" i="13"/>
  <c r="Q39" i="13"/>
  <c r="P39" i="13"/>
  <c r="O39" i="13"/>
  <c r="W38" i="13"/>
  <c r="X38" i="13" s="1"/>
  <c r="W37" i="13"/>
  <c r="X37" i="13" s="1"/>
  <c r="W36" i="13"/>
  <c r="X36" i="13" s="1"/>
  <c r="W35" i="13"/>
  <c r="X35" i="13" s="1"/>
  <c r="V34" i="13"/>
  <c r="U34" i="13"/>
  <c r="T34" i="13"/>
  <c r="S34" i="13"/>
  <c r="R34" i="13"/>
  <c r="Q34" i="13"/>
  <c r="P34" i="13"/>
  <c r="O34" i="13"/>
  <c r="W33" i="13"/>
  <c r="X33" i="13" s="1"/>
  <c r="V32" i="13"/>
  <c r="U32" i="13"/>
  <c r="T32" i="13"/>
  <c r="S32" i="13"/>
  <c r="R32" i="13"/>
  <c r="Q32" i="13"/>
  <c r="P32" i="13"/>
  <c r="O32" i="13"/>
  <c r="W31" i="13"/>
  <c r="X31" i="13" s="1"/>
  <c r="V30" i="13"/>
  <c r="U30" i="13"/>
  <c r="T30" i="13"/>
  <c r="S30" i="13"/>
  <c r="R30" i="13"/>
  <c r="Q30" i="13"/>
  <c r="P30" i="13"/>
  <c r="O30" i="13"/>
  <c r="W29" i="13"/>
  <c r="X29" i="13" s="1"/>
  <c r="W28" i="13"/>
  <c r="X28" i="13" s="1"/>
  <c r="W27" i="13"/>
  <c r="X27" i="13" s="1"/>
  <c r="W26" i="13"/>
  <c r="X26" i="13" s="1"/>
  <c r="W25" i="13"/>
  <c r="X25" i="13" s="1"/>
  <c r="W24" i="13"/>
  <c r="X24" i="13" s="1"/>
  <c r="W23" i="13"/>
  <c r="X23" i="13" s="1"/>
  <c r="V22" i="13"/>
  <c r="U22" i="13"/>
  <c r="T22" i="13"/>
  <c r="S22" i="13"/>
  <c r="R22" i="13"/>
  <c r="Q22" i="13"/>
  <c r="P22" i="13"/>
  <c r="O22" i="13"/>
  <c r="W21" i="13"/>
  <c r="X21" i="13" s="1"/>
  <c r="V20" i="13"/>
  <c r="U20" i="13"/>
  <c r="T20" i="13"/>
  <c r="S20" i="13"/>
  <c r="R20" i="13"/>
  <c r="Q20" i="13"/>
  <c r="P20" i="13"/>
  <c r="O20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W17" i="13"/>
  <c r="X17" i="13" s="1"/>
  <c r="W16" i="13"/>
  <c r="X16" i="13" s="1"/>
  <c r="W15" i="13"/>
  <c r="X15" i="13" s="1"/>
  <c r="W14" i="13"/>
  <c r="X14" i="13" s="1"/>
  <c r="W13" i="13"/>
  <c r="X13" i="13" s="1"/>
  <c r="W12" i="13"/>
  <c r="W22" i="12"/>
  <c r="X22" i="12" s="1"/>
  <c r="W21" i="12"/>
  <c r="X21" i="12" s="1"/>
  <c r="W19" i="12"/>
  <c r="X19" i="12" s="1"/>
  <c r="W20" i="12"/>
  <c r="X20" i="12" s="1"/>
  <c r="K20" i="1"/>
  <c r="L20" i="1"/>
  <c r="M20" i="1"/>
  <c r="N20" i="1"/>
  <c r="O20" i="1"/>
  <c r="P20" i="1"/>
  <c r="Q20" i="1"/>
  <c r="R20" i="1"/>
  <c r="S20" i="1"/>
  <c r="T20" i="1"/>
  <c r="U20" i="1"/>
  <c r="V20" i="1"/>
  <c r="J20" i="1"/>
  <c r="W21" i="1"/>
  <c r="X21" i="1" s="1"/>
  <c r="K16" i="12"/>
  <c r="L16" i="12"/>
  <c r="M16" i="12"/>
  <c r="N16" i="12"/>
  <c r="O16" i="12"/>
  <c r="P16" i="12"/>
  <c r="Q16" i="12"/>
  <c r="R16" i="12"/>
  <c r="S16" i="12"/>
  <c r="T16" i="12"/>
  <c r="U16" i="12"/>
  <c r="V16" i="12"/>
  <c r="J16" i="12"/>
  <c r="W15" i="12"/>
  <c r="X15" i="12" s="1"/>
  <c r="W14" i="12"/>
  <c r="X14" i="12" s="1"/>
  <c r="W13" i="1"/>
  <c r="W14" i="1"/>
  <c r="W12" i="1"/>
  <c r="X12" i="1" s="1"/>
  <c r="V18" i="12"/>
  <c r="V23" i="12" s="1"/>
  <c r="U18" i="12"/>
  <c r="T18" i="12"/>
  <c r="T23" i="12" s="1"/>
  <c r="S18" i="12"/>
  <c r="S23" i="12" s="1"/>
  <c r="R18" i="12"/>
  <c r="R23" i="12" s="1"/>
  <c r="Q18" i="12"/>
  <c r="Q23" i="12" s="1"/>
  <c r="P18" i="12"/>
  <c r="O18" i="12"/>
  <c r="O23" i="12" s="1"/>
  <c r="N18" i="12"/>
  <c r="N23" i="12" s="1"/>
  <c r="M18" i="12"/>
  <c r="M23" i="12" s="1"/>
  <c r="L18" i="12"/>
  <c r="L23" i="12" s="1"/>
  <c r="K18" i="12"/>
  <c r="K23" i="12" s="1"/>
  <c r="J18" i="12"/>
  <c r="J23" i="12" s="1"/>
  <c r="W13" i="12"/>
  <c r="X13" i="12" s="1"/>
  <c r="W12" i="12"/>
  <c r="W16" i="12" l="1"/>
  <c r="W60" i="13"/>
  <c r="X60" i="13" s="1"/>
  <c r="M97" i="13"/>
  <c r="Q97" i="13"/>
  <c r="U97" i="13"/>
  <c r="U98" i="13" s="1"/>
  <c r="W43" i="13"/>
  <c r="K97" i="13"/>
  <c r="O97" i="13"/>
  <c r="S97" i="13"/>
  <c r="W22" i="13"/>
  <c r="X22" i="13" s="1"/>
  <c r="W30" i="13"/>
  <c r="X30" i="13" s="1"/>
  <c r="K55" i="13"/>
  <c r="O55" i="13"/>
  <c r="S55" i="13"/>
  <c r="W57" i="13"/>
  <c r="X57" i="13" s="1"/>
  <c r="W62" i="13"/>
  <c r="X62" i="13" s="1"/>
  <c r="L97" i="13"/>
  <c r="P97" i="13"/>
  <c r="T97" i="13"/>
  <c r="W93" i="13"/>
  <c r="X93" i="13" s="1"/>
  <c r="W95" i="13"/>
  <c r="X95" i="13" s="1"/>
  <c r="W20" i="13"/>
  <c r="X20" i="13" s="1"/>
  <c r="W32" i="13"/>
  <c r="X32" i="13" s="1"/>
  <c r="W52" i="13"/>
  <c r="X52" i="13" s="1"/>
  <c r="K89" i="13"/>
  <c r="M89" i="13"/>
  <c r="O89" i="13"/>
  <c r="Q89" i="13"/>
  <c r="Q98" i="13" s="1"/>
  <c r="S89" i="13"/>
  <c r="U89" i="13"/>
  <c r="W20" i="1"/>
  <c r="X20" i="1" s="1"/>
  <c r="K41" i="13"/>
  <c r="M41" i="13"/>
  <c r="O41" i="13"/>
  <c r="Q41" i="13"/>
  <c r="S41" i="13"/>
  <c r="U41" i="13"/>
  <c r="W34" i="13"/>
  <c r="X34" i="13" s="1"/>
  <c r="J55" i="13"/>
  <c r="W74" i="13"/>
  <c r="X74" i="13" s="1"/>
  <c r="J97" i="13"/>
  <c r="W91" i="13"/>
  <c r="S98" i="13"/>
  <c r="W18" i="13"/>
  <c r="X12" i="13"/>
  <c r="X18" i="13" s="1"/>
  <c r="J41" i="13"/>
  <c r="W39" i="13"/>
  <c r="L41" i="13"/>
  <c r="N41" i="13"/>
  <c r="P41" i="13"/>
  <c r="R41" i="13"/>
  <c r="T41" i="13"/>
  <c r="V41" i="13"/>
  <c r="X43" i="13"/>
  <c r="J89" i="13"/>
  <c r="W87" i="13"/>
  <c r="L89" i="13"/>
  <c r="N89" i="13"/>
  <c r="P89" i="13"/>
  <c r="R89" i="13"/>
  <c r="T89" i="13"/>
  <c r="V89" i="13"/>
  <c r="V98" i="13" s="1"/>
  <c r="W18" i="12"/>
  <c r="K24" i="12"/>
  <c r="M24" i="12"/>
  <c r="U23" i="12"/>
  <c r="U24" i="12" s="1"/>
  <c r="P23" i="12"/>
  <c r="P24" i="12" s="1"/>
  <c r="O24" i="12"/>
  <c r="S24" i="12"/>
  <c r="L24" i="12"/>
  <c r="J24" i="12"/>
  <c r="V24" i="12"/>
  <c r="N24" i="12"/>
  <c r="T24" i="12"/>
  <c r="R24" i="12"/>
  <c r="Q24" i="12"/>
  <c r="X12" i="12"/>
  <c r="X16" i="12" s="1"/>
  <c r="O98" i="13" l="1"/>
  <c r="N98" i="13"/>
  <c r="M98" i="13"/>
  <c r="K98" i="13"/>
  <c r="X55" i="13"/>
  <c r="W55" i="13"/>
  <c r="P98" i="13"/>
  <c r="R98" i="13"/>
  <c r="T98" i="13"/>
  <c r="L98" i="13"/>
  <c r="W89" i="13"/>
  <c r="X87" i="13"/>
  <c r="X89" i="13" s="1"/>
  <c r="J98" i="13"/>
  <c r="W41" i="13"/>
  <c r="X39" i="13"/>
  <c r="X41" i="13" s="1"/>
  <c r="X91" i="13"/>
  <c r="X97" i="13" s="1"/>
  <c r="W97" i="13"/>
  <c r="W23" i="12"/>
  <c r="W24" i="12" s="1"/>
  <c r="X18" i="12"/>
  <c r="X23" i="12" s="1"/>
  <c r="X24" i="12" s="1"/>
  <c r="J88" i="2"/>
  <c r="V88" i="2"/>
  <c r="U88" i="2"/>
  <c r="T88" i="2"/>
  <c r="S88" i="2"/>
  <c r="R88" i="2"/>
  <c r="Q88" i="2"/>
  <c r="P88" i="2"/>
  <c r="O88" i="2"/>
  <c r="N88" i="2"/>
  <c r="M88" i="2"/>
  <c r="L88" i="2"/>
  <c r="K88" i="2"/>
  <c r="W87" i="2"/>
  <c r="X87" i="2" s="1"/>
  <c r="W86" i="2"/>
  <c r="X86" i="2" s="1"/>
  <c r="W83" i="2"/>
  <c r="X83" i="2" s="1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W81" i="2"/>
  <c r="X81" i="2" s="1"/>
  <c r="W80" i="2"/>
  <c r="X80" i="2" s="1"/>
  <c r="W79" i="2"/>
  <c r="X79" i="2" s="1"/>
  <c r="W78" i="2"/>
  <c r="X78" i="2" s="1"/>
  <c r="W77" i="2"/>
  <c r="X77" i="2" s="1"/>
  <c r="W76" i="2"/>
  <c r="X76" i="2" s="1"/>
  <c r="W75" i="2"/>
  <c r="X75" i="2" s="1"/>
  <c r="W74" i="2"/>
  <c r="X74" i="2" s="1"/>
  <c r="W73" i="2"/>
  <c r="X73" i="2" s="1"/>
  <c r="W72" i="2"/>
  <c r="X72" i="2" s="1"/>
  <c r="W71" i="2"/>
  <c r="X71" i="2" s="1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W69" i="2"/>
  <c r="X69" i="2" s="1"/>
  <c r="W68" i="2"/>
  <c r="X68" i="2" s="1"/>
  <c r="W67" i="2"/>
  <c r="X67" i="2" s="1"/>
  <c r="W66" i="2"/>
  <c r="X66" i="2" s="1"/>
  <c r="W65" i="2"/>
  <c r="X65" i="2" s="1"/>
  <c r="W64" i="2"/>
  <c r="X64" i="2" s="1"/>
  <c r="W63" i="2"/>
  <c r="X63" i="2" s="1"/>
  <c r="W62" i="2"/>
  <c r="X62" i="2" s="1"/>
  <c r="W61" i="2"/>
  <c r="X61" i="2" s="1"/>
  <c r="W60" i="2"/>
  <c r="X60" i="2" s="1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X58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W56" i="2"/>
  <c r="X56" i="2" s="1"/>
  <c r="W55" i="2"/>
  <c r="X55" i="2" s="1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W51" i="2"/>
  <c r="X51" i="2" s="1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W49" i="2"/>
  <c r="X49" i="2" s="1"/>
  <c r="W48" i="2"/>
  <c r="X48" i="2" s="1"/>
  <c r="W47" i="2"/>
  <c r="X47" i="2" s="1"/>
  <c r="W46" i="2"/>
  <c r="X46" i="2" s="1"/>
  <c r="W45" i="2"/>
  <c r="X45" i="2" s="1"/>
  <c r="W44" i="2"/>
  <c r="X44" i="2" s="1"/>
  <c r="W43" i="2"/>
  <c r="X43" i="2" s="1"/>
  <c r="W42" i="2"/>
  <c r="X42" i="2" s="1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W38" i="2"/>
  <c r="X38" i="2" s="1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W36" i="2"/>
  <c r="X36" i="2" s="1"/>
  <c r="W35" i="2"/>
  <c r="X35" i="2" s="1"/>
  <c r="W34" i="2"/>
  <c r="X34" i="2" s="1"/>
  <c r="W33" i="2"/>
  <c r="X33" i="2" s="1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W31" i="2"/>
  <c r="X31" i="2" s="1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W29" i="2"/>
  <c r="X29" i="2" s="1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W27" i="2"/>
  <c r="X27" i="2" s="1"/>
  <c r="W26" i="2"/>
  <c r="X26" i="2" s="1"/>
  <c r="W25" i="2"/>
  <c r="X25" i="2" s="1"/>
  <c r="W24" i="2"/>
  <c r="X24" i="2" s="1"/>
  <c r="W23" i="2"/>
  <c r="X23" i="2" s="1"/>
  <c r="W22" i="2"/>
  <c r="X22" i="2" s="1"/>
  <c r="W21" i="2"/>
  <c r="X21" i="2" s="1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W19" i="2"/>
  <c r="X19" i="2" s="1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W15" i="2"/>
  <c r="X15" i="2" s="1"/>
  <c r="W14" i="2"/>
  <c r="X14" i="2" s="1"/>
  <c r="W13" i="2"/>
  <c r="X13" i="2" s="1"/>
  <c r="W12" i="2"/>
  <c r="X12" i="2" s="1"/>
  <c r="X98" i="13" l="1"/>
  <c r="X16" i="2"/>
  <c r="W98" i="13"/>
  <c r="J39" i="2"/>
  <c r="K52" i="2"/>
  <c r="M52" i="2"/>
  <c r="O52" i="2"/>
  <c r="Q52" i="2"/>
  <c r="S52" i="2"/>
  <c r="U52" i="2"/>
  <c r="J52" i="2"/>
  <c r="L52" i="2"/>
  <c r="N52" i="2"/>
  <c r="P52" i="2"/>
  <c r="R52" i="2"/>
  <c r="T52" i="2"/>
  <c r="V52" i="2"/>
  <c r="W20" i="2"/>
  <c r="X20" i="2" s="1"/>
  <c r="W28" i="2"/>
  <c r="X28" i="2" s="1"/>
  <c r="W54" i="2"/>
  <c r="X54" i="2" s="1"/>
  <c r="W57" i="2"/>
  <c r="X57" i="2" s="1"/>
  <c r="W59" i="2"/>
  <c r="X59" i="2" s="1"/>
  <c r="W88" i="2"/>
  <c r="W18" i="2"/>
  <c r="X18" i="2" s="1"/>
  <c r="W30" i="2"/>
  <c r="X30" i="2" s="1"/>
  <c r="W41" i="2"/>
  <c r="X41" i="2" s="1"/>
  <c r="W50" i="2"/>
  <c r="K39" i="2"/>
  <c r="M39" i="2"/>
  <c r="O39" i="2"/>
  <c r="Q39" i="2"/>
  <c r="S39" i="2"/>
  <c r="U39" i="2"/>
  <c r="K84" i="2"/>
  <c r="M84" i="2"/>
  <c r="O84" i="2"/>
  <c r="Q84" i="2"/>
  <c r="S84" i="2"/>
  <c r="U84" i="2"/>
  <c r="J84" i="2"/>
  <c r="L84" i="2"/>
  <c r="N84" i="2"/>
  <c r="P84" i="2"/>
  <c r="R84" i="2"/>
  <c r="T84" i="2"/>
  <c r="V84" i="2"/>
  <c r="W32" i="2"/>
  <c r="X32" i="2" s="1"/>
  <c r="W16" i="2"/>
  <c r="W37" i="2"/>
  <c r="L39" i="2"/>
  <c r="N39" i="2"/>
  <c r="P39" i="2"/>
  <c r="R39" i="2"/>
  <c r="T39" i="2"/>
  <c r="V39" i="2"/>
  <c r="W70" i="2"/>
  <c r="X70" i="2" s="1"/>
  <c r="W82" i="2"/>
  <c r="X88" i="2"/>
  <c r="J89" i="2" l="1"/>
  <c r="S89" i="2"/>
  <c r="O89" i="2"/>
  <c r="K89" i="2"/>
  <c r="U89" i="2"/>
  <c r="Q89" i="2"/>
  <c r="M89" i="2"/>
  <c r="X50" i="2"/>
  <c r="X52" i="2" s="1"/>
  <c r="W52" i="2"/>
  <c r="T89" i="2"/>
  <c r="P89" i="2"/>
  <c r="L89" i="2"/>
  <c r="V89" i="2"/>
  <c r="R89" i="2"/>
  <c r="N89" i="2"/>
  <c r="W39" i="2"/>
  <c r="X37" i="2"/>
  <c r="X39" i="2" s="1"/>
  <c r="W84" i="2"/>
  <c r="X82" i="2"/>
  <c r="X84" i="2" s="1"/>
  <c r="W89" i="2" l="1"/>
  <c r="X89" i="2"/>
  <c r="J15" i="1" l="1"/>
  <c r="K17" i="1" l="1"/>
  <c r="L17" i="1"/>
  <c r="M17" i="1"/>
  <c r="N17" i="1"/>
  <c r="O17" i="1"/>
  <c r="P17" i="1"/>
  <c r="Q17" i="1"/>
  <c r="R17" i="1"/>
  <c r="S17" i="1"/>
  <c r="T17" i="1"/>
  <c r="U17" i="1"/>
  <c r="V17" i="1"/>
  <c r="J17" i="1"/>
  <c r="J23" i="1" s="1"/>
  <c r="K15" i="1"/>
  <c r="L15" i="1"/>
  <c r="M15" i="1"/>
  <c r="N15" i="1"/>
  <c r="O15" i="1"/>
  <c r="P15" i="1"/>
  <c r="Q15" i="1"/>
  <c r="R15" i="1"/>
  <c r="S15" i="1"/>
  <c r="T15" i="1"/>
  <c r="U15" i="1"/>
  <c r="V15" i="1"/>
  <c r="R23" i="1" l="1"/>
  <c r="P23" i="1"/>
  <c r="T23" i="1"/>
  <c r="V23" i="1"/>
  <c r="N23" i="1"/>
  <c r="L23" i="1"/>
  <c r="U23" i="1"/>
  <c r="S23" i="1"/>
  <c r="Q23" i="1"/>
  <c r="O23" i="1"/>
  <c r="M23" i="1"/>
  <c r="K23" i="1"/>
  <c r="W19" i="1"/>
  <c r="X19" i="1" s="1"/>
  <c r="W18" i="1"/>
  <c r="X18" i="1" s="1"/>
  <c r="W17" i="1"/>
  <c r="X14" i="1"/>
  <c r="X17" i="1" l="1"/>
  <c r="X13" i="1"/>
  <c r="X15" i="1" s="1"/>
  <c r="W15" i="1"/>
  <c r="W23" i="1" l="1"/>
  <c r="X23" i="1"/>
</calcChain>
</file>

<file path=xl/sharedStrings.xml><?xml version="1.0" encoding="utf-8"?>
<sst xmlns="http://schemas.openxmlformats.org/spreadsheetml/2006/main" count="386" uniqueCount="159">
  <si>
    <t>Примечание</t>
  </si>
  <si>
    <t>Тариф на услугу (руб.)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</si>
  <si>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</si>
  <si>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</si>
  <si>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</si>
  <si>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</si>
  <si>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</si>
  <si>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</si>
  <si>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</si>
  <si>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</si>
  <si>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</si>
  <si>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</si>
  <si>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</si>
  <si>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</si>
  <si>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</si>
  <si>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Сумма (руб.)</t>
  </si>
  <si>
    <t>Социально-бытовые услуги</t>
  </si>
  <si>
    <t>Социально-медицинские услуги</t>
  </si>
  <si>
    <t>ИТОГО оказанных услуг / на сумму (руб.)</t>
  </si>
  <si>
    <t>Условия предоставления социальных услуг: БЕСПЛАТНО / ЗА ЧАСТИЧНУЮ ПЛАТУ / ПЛАТНО</t>
  </si>
  <si>
    <t xml:space="preserve">Среднедушевой доход / сумма к оплате
_____________________________________________________________________________
</t>
  </si>
  <si>
    <t>(указать категорию получателя социальных услуг на основании Закона РХ от 07.11.2014 № 94-ЗРХ)</t>
  </si>
  <si>
    <t>Настоящий акт  составлен в двух экземплярах, имеющих равную юридическую силу</t>
  </si>
  <si>
    <t>Наименование социальных услуг (подвиды услуг)</t>
  </si>
  <si>
    <t>Вышеперечисленные социальные услуги предоставлены полностью и в срок. Претензии по качеству, объему оказания социальных услуг отсутствуют.</t>
  </si>
  <si>
    <t>Общее количество оказанных социальных услуг</t>
  </si>
  <si>
    <t xml:space="preserve">Расчет произвел                                                                       </t>
  </si>
  <si>
    <t>___________</t>
  </si>
  <si>
    <t>__________________</t>
  </si>
  <si>
    <t>(подпись)</t>
  </si>
  <si>
    <t>(ФИО)</t>
  </si>
  <si>
    <t xml:space="preserve"> Получатель социальных услуг (законный представитель получателя социальных услуг) </t>
  </si>
  <si>
    <t>____________</t>
  </si>
  <si>
    <t>_________________</t>
  </si>
  <si>
    <t xml:space="preserve">       (подпись)</t>
  </si>
  <si>
    <t>Приложение к договору 
"Об утверждении форм ы Акта социальных услуг в стационарной (полустационарной) форме социального обслуживания гражданам, 
признанных нуждающимися в социальном обслуживании, в пределах норм, установленных стандартом социальных услуг</t>
  </si>
  <si>
    <t>Обеспечение питанием в соответствии с утвержденными нормативами</t>
  </si>
  <si>
    <t>Обеспечение мягким инвентарем (постельными принадлежностями и полотенцами) в соответствии с утвержденными нормативами</t>
  </si>
  <si>
    <t>соляная комната</t>
  </si>
  <si>
    <t>кислородный коктейль</t>
  </si>
  <si>
    <t>Оказание содействия в проведении оздоровительных мероприятий, том чиле гидрокинезотерапии</t>
  </si>
  <si>
    <t>Дата заезда:</t>
  </si>
  <si>
    <t>ИТОГО:</t>
  </si>
  <si>
    <t>(ФИО сопровождающего получателя социальных услуг)</t>
  </si>
  <si>
    <t>Договор"</t>
  </si>
  <si>
    <t>"</t>
  </si>
  <si>
    <t>20</t>
  </si>
  <si>
    <t>г</t>
  </si>
  <si>
    <t xml:space="preserve">Руководитель  </t>
  </si>
  <si>
    <t xml:space="preserve"> (подпись)                </t>
  </si>
  <si>
    <t xml:space="preserve">  (ФИО)</t>
  </si>
  <si>
    <t>М.П.    "</t>
  </si>
  <si>
    <t>Обеспечение площадью жилых помещений в соответствии с утвержденными нормативами</t>
  </si>
  <si>
    <t>Предоставление помещений для отправления религиозных обрядов, учитывающих интересы верующих различных конфессий</t>
  </si>
  <si>
    <t>Предоставление транспорта для поездок к местам лечения, обучения, участия в культурно –досуговых мероприятиях и обратно лицам, имеющим по состоянию здоровья противопоказания к пользованию общественным транспортом</t>
  </si>
  <si>
    <t>Организация досуга и отдыха, в том числе обеспечение за счет средств получателя социальных услуг книгами, журналами, настольными играми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</si>
  <si>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</si>
  <si>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контроль за соблюдением назначений врача</t>
  </si>
  <si>
    <t>Оказание содействия в проведении оздоровительных мероприятий, в том числе гидрокенезотерапии, пелондотерапии</t>
  </si>
  <si>
    <t>рефлексотерапия</t>
  </si>
  <si>
    <t>массаж</t>
  </si>
  <si>
    <t>физиолечение</t>
  </si>
  <si>
    <t>гидротерапия</t>
  </si>
  <si>
    <t>консультации проведения оздоровительных мероприятий (ЛФК, тренажеры для родителей)</t>
  </si>
  <si>
    <t>Систематическое наблюдение за получателями социальных услуг в целях выявления отклонений в состоянии их здоровья</t>
  </si>
  <si>
    <t>консультация и осмотр врача, заполнение мед. реабилитационных карт, измерение температуры, артериального давления, изолятор</t>
  </si>
  <si>
    <t>Проведение мероприятий, направленных на формирование здорового образа жизни</t>
  </si>
  <si>
    <t>беседы, лекции, сан просвет работа, просмотр фильмов</t>
  </si>
  <si>
    <t>Проведение занятий по адаптивной физической культуре</t>
  </si>
  <si>
    <t>ЛФК</t>
  </si>
  <si>
    <t>имитрон</t>
  </si>
  <si>
    <t>тренажеры</t>
  </si>
  <si>
    <t>лечебные костюмы</t>
  </si>
  <si>
    <t>Консультирование по социально-медицинским вопросам, поддержание и сохранение здоровья получателей социальных услуг, проведение оздоровительных мероприятий, выявление отклонений в состоянии их здоровья</t>
  </si>
  <si>
    <t>консультации врача, разработка рекомендаций</t>
  </si>
  <si>
    <t>Социально-психологические услуги</t>
  </si>
  <si>
    <t>Социально-психологическое консультирование (в том числе по вопросам внутрисемейных отношений)</t>
  </si>
  <si>
    <t>разработка рекомендаций семьям с детьми инвалидами</t>
  </si>
  <si>
    <t>занятия с психологом</t>
  </si>
  <si>
    <t>КПР</t>
  </si>
  <si>
    <t>мозартика</t>
  </si>
  <si>
    <t>психологический кружок</t>
  </si>
  <si>
    <t>песочная терапия</t>
  </si>
  <si>
    <t>релаксациаонные игры</t>
  </si>
  <si>
    <t>Социально-психологический патронаж</t>
  </si>
  <si>
    <t>изучение и анализ жизненной ситуации, пути их решения, разработка рекомендаций</t>
  </si>
  <si>
    <t>Оказание консультационной психологической помощи анонимно (в том числе с использованием телефона доверия)</t>
  </si>
  <si>
    <t>Социально-педагогические услуги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</si>
  <si>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</si>
  <si>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формирование значимых умений и навыков (социально-бытовых и коммуникативных и др.) адаптации инвалида к существующей среде обитания. Консультации специалитса по социальной работе очные и заочные.</t>
  </si>
  <si>
    <t>консультации методиста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</si>
  <si>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</si>
  <si>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СБО в игротеке</t>
  </si>
  <si>
    <t>Социально-педагогическая коррекция, включая диагностику и консультирование</t>
  </si>
  <si>
    <t>логопед</t>
  </si>
  <si>
    <t>дефектолог</t>
  </si>
  <si>
    <t>монтессори</t>
  </si>
  <si>
    <t>реабилитация руки</t>
  </si>
  <si>
    <t>су-джок</t>
  </si>
  <si>
    <t>моторика на муз инструментах</t>
  </si>
  <si>
    <t>профилактика</t>
  </si>
  <si>
    <t>воспитатели</t>
  </si>
  <si>
    <t>социальный педагог</t>
  </si>
  <si>
    <t>КСМК</t>
  </si>
  <si>
    <t>Формирование позитивных интересов (в том числе в сфере досуга)</t>
  </si>
  <si>
    <t>игротерапия</t>
  </si>
  <si>
    <t>танцетерапия</t>
  </si>
  <si>
    <t>вокалотерапия</t>
  </si>
  <si>
    <t>кинотерапия</t>
  </si>
  <si>
    <t>музыкотерапия</t>
  </si>
  <si>
    <t>клуб Подросток</t>
  </si>
  <si>
    <t>образовательная кружковая деятельность</t>
  </si>
  <si>
    <t>настольно-дидактические игры</t>
  </si>
  <si>
    <t>НСИ</t>
  </si>
  <si>
    <t>Родительская приемная "Содружество"</t>
  </si>
  <si>
    <t>клуб Надежда</t>
  </si>
  <si>
    <t>ребилитация на дому</t>
  </si>
  <si>
    <t>Организация досуга (праздники, экскурсии и другие культурные мероприятия)</t>
  </si>
  <si>
    <t>КТД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</si>
  <si>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</si>
  <si>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</si>
  <si>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</si>
  <si>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</si>
  <si>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Акт оказанных социальных услуг в полустационарной  форме социального обслуживания гражданам, 
признанных нуждающимися в социальном обслуживании, в пределах норм, установленных стандартом социальных услуг</t>
  </si>
  <si>
    <t>СБО Воспитатели</t>
  </si>
  <si>
    <t xml:space="preserve">Акт оказанных социальных услуг в полустационарной  форме социального обслуживания гражданам, 
признанных нуждающимися в социальном обслуживании, в пределах норм, установленных стандартом социальных услуг
</t>
  </si>
  <si>
    <t>г  №</t>
  </si>
  <si>
    <t>(ФИО получателя социальных услуг)</t>
  </si>
  <si>
    <t>г №</t>
  </si>
  <si>
    <t>Овчинникова Т.В.</t>
  </si>
  <si>
    <t>Выполнение процедур, связанных с организацией ухода, наблюдением за состоянием здоровья получателей социальных услуг</t>
  </si>
  <si>
    <t>Измерение температуры, артериального давления</t>
  </si>
  <si>
    <t>День оказания услуги / количество оказанных услуг</t>
  </si>
  <si>
    <t>лонгитюд, диагностика</t>
  </si>
  <si>
    <t xml:space="preserve">моторика на муз инструментах </t>
  </si>
  <si>
    <t xml:space="preserve">    занятия по воспитательным программам</t>
  </si>
  <si>
    <t>образовательная кружковая деятельность (доп.образование)</t>
  </si>
  <si>
    <t>Организация досуга (праздники, экскурсии и другие культурные мероприятия, дискотека)</t>
  </si>
  <si>
    <t>СБО занятия с воспитателями</t>
  </si>
  <si>
    <t>116.20</t>
  </si>
  <si>
    <t>294.73</t>
  </si>
  <si>
    <t>15.70</t>
  </si>
  <si>
    <t>493.58</t>
  </si>
  <si>
    <t>88.19</t>
  </si>
  <si>
    <t>108.57</t>
  </si>
  <si>
    <t>284.23</t>
  </si>
  <si>
    <t>81.12</t>
  </si>
  <si>
    <t>81.43</t>
  </si>
  <si>
    <t>110.65</t>
  </si>
  <si>
    <t>34.94</t>
  </si>
  <si>
    <t>157.45</t>
  </si>
  <si>
    <t>108.58</t>
  </si>
  <si>
    <t>162.98</t>
  </si>
  <si>
    <t>"РЕБЕНОК В СОПРОВОЖДЕНИИ"</t>
  </si>
  <si>
    <t>Сопровождающие</t>
  </si>
  <si>
    <t>1 КВАРТАЛ 2023 ГОД</t>
  </si>
  <si>
    <t xml:space="preserve">Исполнитель                                                                     </t>
  </si>
  <si>
    <t>Кромаренко Т.В.</t>
  </si>
  <si>
    <t xml:space="preserve">1 КВАРТАЛ 2023 ГОД.   ОТЧЕТ об оказаных услугах детям в стационарной форме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</si>
</sst>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3" borderId="1" xfId="0" applyFont="1" applyFill="1" applyBorder="1" applyAlignment="1" applyProtection="1">
      <alignment horizontal="center" vertical="top" wrapText="1" shrinkToFi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 applyAlignment="1" applyProtection="1">
      <alignment horizontal="center" vertical="top" wrapText="1" shrinkToFit="1"/>
      <protection locked="0"/>
    </xf>
    <xf numFmtId="0" fontId="1" fillId="2" borderId="1" xfId="0" applyFont="1" applyFill="1" applyBorder="1" applyAlignment="1" applyProtection="1">
      <alignment horizontal="center" vertical="top" wrapText="1" shrinkToFit="1"/>
      <protection locked="0"/>
    </xf>
    <xf numFmtId="0" fontId="1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3" borderId="1" xfId="0" applyFont="1" applyFill="1" applyBorder="1" applyAlignment="1" applyProtection="1">
      <alignment vertical="top" wrapText="1" shrinkToFit="1"/>
      <protection locked="0"/>
    </xf>
    <xf numFmtId="0" fontId="1" fillId="0" borderId="2" xfId="0" applyFont="1" applyBorder="1" applyProtection="1">
      <protection locked="0"/>
    </xf>
    <xf numFmtId="49" fontId="1" fillId="0" borderId="2" xfId="0" applyNumberFormat="1" applyFont="1" applyBorder="1" applyAlignment="1" applyProtection="1">
      <alignment vertical="top" shrinkToFit="1"/>
      <protection locked="0"/>
    </xf>
    <xf numFmtId="0" fontId="1" fillId="0" borderId="0" xfId="0" applyFont="1" applyProtection="1">
      <protection hidden="1"/>
    </xf>
    <xf numFmtId="2" fontId="1" fillId="0" borderId="0" xfId="0" applyNumberFormat="1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2" fontId="1" fillId="0" borderId="0" xfId="0" applyNumberFormat="1" applyFont="1" applyAlignment="1" applyProtection="1">
      <alignment horizontal="center" vertical="top"/>
      <protection hidden="1"/>
    </xf>
    <xf numFmtId="0" fontId="1" fillId="0" borderId="2" xfId="0" applyFont="1" applyBorder="1" applyProtection="1">
      <protection hidden="1"/>
    </xf>
    <xf numFmtId="49" fontId="1" fillId="0" borderId="2" xfId="0" applyNumberFormat="1" applyFont="1" applyBorder="1" applyAlignment="1" applyProtection="1">
      <alignment vertical="top" shrinkToFit="1"/>
      <protection hidden="1"/>
    </xf>
    <xf numFmtId="49" fontId="1" fillId="0" borderId="0" xfId="0" applyNumberFormat="1" applyFont="1" applyAlignment="1" applyProtection="1">
      <alignment vertical="top" shrinkToFit="1"/>
      <protection hidden="1"/>
    </xf>
    <xf numFmtId="2" fontId="1" fillId="0" borderId="0" xfId="0" applyNumberFormat="1" applyFont="1" applyAlignment="1" applyProtection="1">
      <alignment horizontal="center" vertical="top" shrinkToFit="1"/>
      <protection hidden="1"/>
    </xf>
    <xf numFmtId="0" fontId="1" fillId="0" borderId="0" xfId="0" applyFont="1" applyAlignment="1" applyProtection="1">
      <alignment horizontal="center" vertical="top" shrinkToFit="1"/>
      <protection hidden="1"/>
    </xf>
    <xf numFmtId="49" fontId="2" fillId="0" borderId="0" xfId="0" applyNumberFormat="1" applyFont="1" applyAlignment="1" applyProtection="1">
      <alignment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49" fontId="1" fillId="0" borderId="0" xfId="0" applyNumberFormat="1" applyFont="1" applyAlignment="1" applyProtection="1">
      <alignment vertical="top" wrapText="1" shrinkToFit="1"/>
      <protection hidden="1"/>
    </xf>
    <xf numFmtId="0" fontId="2" fillId="0" borderId="0" xfId="0" applyFont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 applyProtection="1">
      <alignment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center" shrinkToFit="1"/>
      <protection hidden="1"/>
    </xf>
    <xf numFmtId="0" fontId="1" fillId="3" borderId="1" xfId="0" applyFont="1" applyFill="1" applyBorder="1" applyAlignment="1" applyProtection="1">
      <alignment horizontal="center" vertical="top" wrapText="1" shrinkToFit="1"/>
      <protection hidden="1"/>
    </xf>
    <xf numFmtId="0" fontId="1" fillId="2" borderId="1" xfId="0" applyFont="1" applyFill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left" vertical="center" wrapText="1" shrinkToFit="1"/>
      <protection hidden="1"/>
    </xf>
    <xf numFmtId="0" fontId="1" fillId="0" borderId="1" xfId="0" applyFont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Border="1" applyAlignment="1" applyProtection="1">
      <alignment horizontal="center" vertical="top" shrinkToFit="1"/>
      <protection hidden="1"/>
    </xf>
    <xf numFmtId="49" fontId="3" fillId="0" borderId="0" xfId="0" applyNumberFormat="1" applyFont="1" applyAlignment="1" applyProtection="1">
      <alignment vertical="top" wrapText="1" shrinkToFit="1"/>
      <protection hidden="1"/>
    </xf>
    <xf numFmtId="2" fontId="3" fillId="0" borderId="0" xfId="0" applyNumberFormat="1" applyFont="1" applyAlignment="1" applyProtection="1">
      <alignment vertical="top" wrapText="1" shrinkToFit="1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Protection="1">
      <protection hidden="1"/>
    </xf>
    <xf numFmtId="49" fontId="6" fillId="0" borderId="0" xfId="0" applyNumberFormat="1" applyFont="1" applyAlignment="1" applyProtection="1">
      <alignment vertical="top"/>
      <protection hidden="1"/>
    </xf>
    <xf numFmtId="2" fontId="5" fillId="0" borderId="0" xfId="0" applyNumberFormat="1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2" fontId="6" fillId="0" borderId="0" xfId="0" applyNumberFormat="1" applyFont="1" applyAlignment="1" applyProtection="1">
      <alignment horizontal="center" vertical="top"/>
      <protection hidden="1"/>
    </xf>
    <xf numFmtId="2" fontId="5" fillId="0" borderId="0" xfId="0" applyNumberFormat="1" applyFont="1" applyAlignment="1" applyProtection="1">
      <alignment horizontal="center" vertical="top"/>
      <protection hidden="1"/>
    </xf>
    <xf numFmtId="49" fontId="3" fillId="0" borderId="0" xfId="0" applyNumberFormat="1" applyFont="1" applyAlignment="1" applyProtection="1">
      <alignment vertical="top" shrinkToFit="1"/>
      <protection hidden="1"/>
    </xf>
    <xf numFmtId="2" fontId="3" fillId="0" borderId="0" xfId="0" applyNumberFormat="1" applyFont="1" applyAlignment="1" applyProtection="1">
      <alignment vertical="top" shrinkToFit="1"/>
      <protection hidden="1"/>
    </xf>
    <xf numFmtId="2" fontId="1" fillId="0" borderId="0" xfId="0" applyNumberFormat="1" applyFont="1" applyAlignment="1" applyProtection="1">
      <alignment vertical="top" shrinkToFit="1"/>
      <protection hidden="1"/>
    </xf>
    <xf numFmtId="49" fontId="1" fillId="0" borderId="0" xfId="0" applyNumberFormat="1" applyFont="1" applyAlignment="1" applyProtection="1">
      <alignment horizontal="center" vertical="top" shrinkToFit="1"/>
      <protection hidden="1"/>
    </xf>
    <xf numFmtId="49" fontId="5" fillId="0" borderId="0" xfId="0" applyNumberFormat="1" applyFont="1" applyAlignment="1" applyProtection="1">
      <alignment vertical="top" shrinkToFit="1"/>
      <protection hidden="1"/>
    </xf>
    <xf numFmtId="49" fontId="6" fillId="0" borderId="0" xfId="0" applyNumberFormat="1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49" fontId="4" fillId="0" borderId="1" xfId="0" applyNumberFormat="1" applyFont="1" applyBorder="1" applyAlignment="1" applyProtection="1">
      <alignment horizontal="center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top" shrinkToFit="1"/>
      <protection hidden="1"/>
    </xf>
    <xf numFmtId="49" fontId="6" fillId="0" borderId="0" xfId="0" applyNumberFormat="1" applyFont="1" applyAlignment="1" applyProtection="1">
      <alignment horizontal="center" vertical="top"/>
      <protection hidden="1"/>
    </xf>
    <xf numFmtId="49" fontId="4" fillId="3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3" xfId="0" applyFont="1" applyFill="1" applyBorder="1" applyAlignment="1" applyProtection="1">
      <alignment vertical="top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" fillId="3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3" fillId="4" borderId="1" xfId="0" applyFont="1" applyFill="1" applyBorder="1" applyAlignment="1" applyProtection="1">
      <alignment horizontal="center" vertical="center" wrapText="1" shrinkToFi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/>
      <protection hidden="1"/>
    </xf>
    <xf numFmtId="49" fontId="6" fillId="0" borderId="8" xfId="0" applyNumberFormat="1" applyFont="1" applyBorder="1" applyAlignment="1" applyProtection="1">
      <alignment horizontal="center" vertical="top"/>
      <protection hidden="1"/>
    </xf>
    <xf numFmtId="0" fontId="1" fillId="3" borderId="1" xfId="0" applyFont="1" applyFill="1" applyBorder="1" applyAlignment="1" applyProtection="1">
      <alignment horizontal="left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 shrinkToFit="1"/>
      <protection hidden="1"/>
    </xf>
    <xf numFmtId="0" fontId="2" fillId="0" borderId="1" xfId="0" applyFont="1" applyBorder="1" applyAlignment="1" applyProtection="1">
      <alignment horizontal="left" vertical="center" wrapText="1" shrinkToFit="1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center" wrapText="1" shrinkToFit="1"/>
      <protection hidden="1"/>
    </xf>
    <xf numFmtId="0" fontId="7" fillId="2" borderId="1" xfId="0" applyFont="1" applyFill="1" applyBorder="1" applyAlignment="1" applyProtection="1">
      <alignment horizontal="left" vertical="center" wrapText="1" indent="2"/>
      <protection hidden="1"/>
    </xf>
    <xf numFmtId="0" fontId="1" fillId="2" borderId="1" xfId="0" applyFont="1" applyFill="1" applyBorder="1" applyAlignment="1" applyProtection="1">
      <alignment horizontal="left" vertical="top" wrapText="1" indent="2" shrinkToFit="1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left" vertical="center" wrapText="1" indent="2"/>
      <protection hidden="1"/>
    </xf>
    <xf numFmtId="0" fontId="1" fillId="3" borderId="1" xfId="0" applyFont="1" applyFill="1" applyBorder="1" applyAlignment="1" applyProtection="1">
      <alignment horizontal="left" vertical="center" wrapText="1" shrinkToFit="1"/>
      <protection hidden="1"/>
    </xf>
    <xf numFmtId="0" fontId="1" fillId="2" borderId="1" xfId="0" applyFont="1" applyFill="1" applyBorder="1" applyAlignment="1" applyProtection="1">
      <alignment horizontal="left" wrapText="1" indent="2"/>
      <protection hidden="1"/>
    </xf>
    <xf numFmtId="0" fontId="1" fillId="0" borderId="1" xfId="0" applyFont="1" applyBorder="1" applyAlignment="1" applyProtection="1">
      <alignment horizontal="left" wrapText="1" indent="2"/>
      <protection hidden="1"/>
    </xf>
    <xf numFmtId="0" fontId="2" fillId="0" borderId="1" xfId="0" applyFont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left" vertical="top" wrapText="1" indent="2" shrinkToFit="1"/>
      <protection hidden="1"/>
    </xf>
    <xf numFmtId="0" fontId="1" fillId="0" borderId="1" xfId="0" applyFont="1" applyBorder="1" applyAlignment="1" applyProtection="1">
      <alignment horizontal="center" vertical="top" shrinkToFit="1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 vertical="center" wrapText="1" shrinkToFit="1"/>
      <protection hidden="1"/>
    </xf>
    <xf numFmtId="0" fontId="2" fillId="0" borderId="8" xfId="0" applyFont="1" applyBorder="1" applyAlignment="1" applyProtection="1">
      <alignment horizontal="center" vertical="center" wrapText="1" shrinkToFit="1"/>
      <protection hidden="1"/>
    </xf>
    <xf numFmtId="0" fontId="2" fillId="0" borderId="9" xfId="0" applyFont="1" applyBorder="1" applyAlignment="1" applyProtection="1">
      <alignment horizontal="center" vertical="center" wrapText="1" shrinkToFit="1"/>
      <protection hidden="1"/>
    </xf>
    <xf numFmtId="0" fontId="1" fillId="0" borderId="7" xfId="0" applyFont="1" applyBorder="1" applyAlignment="1" applyProtection="1">
      <alignment horizontal="center" vertical="center" wrapText="1" shrinkToFit="1"/>
      <protection hidden="1"/>
    </xf>
    <xf numFmtId="0" fontId="1" fillId="0" borderId="8" xfId="0" applyFont="1" applyBorder="1" applyAlignment="1" applyProtection="1">
      <alignment horizontal="center" vertical="center" wrapText="1" shrinkToFit="1"/>
      <protection hidden="1"/>
    </xf>
    <xf numFmtId="0" fontId="1" fillId="0" borderId="9" xfId="0" applyFont="1" applyBorder="1" applyAlignment="1" applyProtection="1">
      <alignment horizontal="center" vertical="center" wrapText="1" shrinkToFit="1"/>
      <protection hidden="1"/>
    </xf>
    <xf numFmtId="0" fontId="1" fillId="0" borderId="10" xfId="0" applyFont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 applyProtection="1">
      <alignment horizontal="center" vertical="center" wrapText="1" shrinkToFit="1"/>
      <protection hidden="1"/>
    </xf>
    <xf numFmtId="0" fontId="1" fillId="0" borderId="6" xfId="0" applyFont="1" applyBorder="1" applyAlignment="1" applyProtection="1">
      <alignment horizontal="center" vertical="center" wrapText="1" shrinkToFit="1"/>
      <protection hidden="1"/>
    </xf>
    <xf numFmtId="0" fontId="1" fillId="0" borderId="11" xfId="0" applyFont="1" applyBorder="1" applyAlignment="1" applyProtection="1">
      <alignment horizontal="center" vertical="center" wrapText="1" shrinkToFit="1"/>
      <protection hidden="1"/>
    </xf>
    <xf numFmtId="0" fontId="1" fillId="0" borderId="2" xfId="0" applyFont="1" applyBorder="1" applyAlignment="1" applyProtection="1">
      <alignment horizontal="center" vertical="center" wrapText="1" shrinkToFit="1"/>
      <protection hidden="1"/>
    </xf>
    <xf numFmtId="0" fontId="1" fillId="0" borderId="12" xfId="0" applyFont="1" applyBorder="1" applyAlignment="1" applyProtection="1">
      <alignment horizontal="center" vertical="center" wrapText="1" shrinkToFit="1"/>
      <protection hidden="1"/>
    </xf>
    <xf numFmtId="0" fontId="1" fillId="0" borderId="1" xfId="0" applyFont="1" applyBorder="1" applyAlignment="1" applyProtection="1">
      <alignment horizontal="left" vertical="top" wrapText="1" shrinkToFit="1"/>
      <protection hidden="1"/>
    </xf>
    <xf numFmtId="0" fontId="2" fillId="0" borderId="1" xfId="0" applyFont="1" applyBorder="1" applyAlignment="1" applyProtection="1">
      <alignment horizontal="center" vertical="top" wrapText="1" shrinkToFit="1"/>
      <protection locked="0"/>
    </xf>
    <xf numFmtId="0" fontId="4" fillId="0" borderId="1" xfId="0" applyFont="1" applyBorder="1" applyAlignment="1" applyProtection="1">
      <alignment horizontal="center" vertical="top" wrapText="1" shrinkToFit="1"/>
      <protection hidden="1"/>
    </xf>
    <xf numFmtId="0" fontId="2" fillId="0" borderId="2" xfId="0" applyFont="1" applyBorder="1" applyAlignment="1" applyProtection="1">
      <alignment horizontal="center" vertical="top" wrapText="1" shrinkToFit="1"/>
      <protection hidden="1"/>
    </xf>
    <xf numFmtId="0" fontId="1" fillId="3" borderId="3" xfId="0" applyFont="1" applyFill="1" applyBorder="1" applyAlignment="1" applyProtection="1">
      <alignment horizontal="left" vertical="top" wrapText="1" shrinkToFit="1"/>
      <protection hidden="1"/>
    </xf>
    <xf numFmtId="0" fontId="1" fillId="3" borderId="4" xfId="0" applyFont="1" applyFill="1" applyBorder="1" applyAlignment="1" applyProtection="1">
      <alignment horizontal="left" vertical="top" wrapText="1" shrinkToFit="1"/>
      <protection hidden="1"/>
    </xf>
    <xf numFmtId="0" fontId="1" fillId="3" borderId="5" xfId="0" applyFont="1" applyFill="1" applyBorder="1" applyAlignment="1" applyProtection="1">
      <alignment horizontal="left" vertical="top" wrapText="1" shrinkToFit="1"/>
      <protection hidden="1"/>
    </xf>
    <xf numFmtId="0" fontId="1" fillId="3" borderId="3" xfId="0" applyFont="1" applyFill="1" applyBorder="1" applyAlignment="1" applyProtection="1">
      <alignment horizontal="left" vertical="center" wrapText="1" shrinkToFit="1"/>
      <protection hidden="1"/>
    </xf>
    <xf numFmtId="0" fontId="1" fillId="3" borderId="4" xfId="0" applyFont="1" applyFill="1" applyBorder="1" applyAlignment="1" applyProtection="1">
      <alignment horizontal="left" vertical="center" wrapText="1" shrinkToFit="1"/>
      <protection hidden="1"/>
    </xf>
    <xf numFmtId="0" fontId="1" fillId="3" borderId="5" xfId="0" applyFont="1" applyFill="1" applyBorder="1" applyAlignment="1" applyProtection="1">
      <alignment horizontal="left" vertical="center" wrapText="1" shrinkToFit="1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1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49" fontId="1" fillId="0" borderId="0" xfId="0" applyNumberFormat="1" applyFont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center" vertical="top" wrapText="1" shrinkToFit="1"/>
      <protection hidden="1"/>
    </xf>
    <xf numFmtId="49" fontId="1" fillId="0" borderId="0" xfId="0" applyNumberFormat="1" applyFont="1" applyAlignment="1" applyProtection="1">
      <alignment horizontal="left" vertical="top" wrapText="1" shrinkToFit="1"/>
      <protection hidden="1"/>
    </xf>
    <xf numFmtId="0" fontId="7" fillId="2" borderId="3" xfId="0" applyFont="1" applyFill="1" applyBorder="1" applyAlignment="1" applyProtection="1">
      <alignment horizontal="left" vertical="center" wrapText="1" indent="2"/>
      <protection hidden="1"/>
    </xf>
    <xf numFmtId="0" fontId="7" fillId="2" borderId="4" xfId="0" applyFont="1" applyFill="1" applyBorder="1" applyAlignment="1" applyProtection="1">
      <alignment horizontal="left" vertical="center" wrapText="1" indent="2"/>
      <protection hidden="1"/>
    </xf>
    <xf numFmtId="0" fontId="7" fillId="2" borderId="5" xfId="0" applyFont="1" applyFill="1" applyBorder="1" applyAlignment="1" applyProtection="1">
      <alignment horizontal="left" vertical="center" wrapText="1" indent="2"/>
      <protection hidden="1"/>
    </xf>
    <xf numFmtId="0" fontId="1" fillId="2" borderId="3" xfId="0" applyFont="1" applyFill="1" applyBorder="1" applyAlignment="1" applyProtection="1">
      <alignment horizontal="left" vertical="top" wrapText="1" indent="2" shrinkToFit="1"/>
      <protection hidden="1"/>
    </xf>
    <xf numFmtId="0" fontId="1" fillId="2" borderId="4" xfId="0" applyFont="1" applyFill="1" applyBorder="1" applyAlignment="1" applyProtection="1">
      <alignment horizontal="left" vertical="top" wrapText="1" indent="2" shrinkToFit="1"/>
      <protection hidden="1"/>
    </xf>
    <xf numFmtId="0" fontId="1" fillId="2" borderId="5" xfId="0" applyFont="1" applyFill="1" applyBorder="1" applyAlignment="1" applyProtection="1">
      <alignment horizontal="left" vertical="top" wrapText="1" indent="2" shrinkToFit="1"/>
      <protection hidden="1"/>
    </xf>
    <xf numFmtId="0" fontId="2" fillId="0" borderId="3" xfId="0" applyFont="1" applyBorder="1" applyAlignment="1" applyProtection="1">
      <alignment horizontal="center" vertical="center" wrapText="1" shrinkToFit="1"/>
      <protection hidden="1"/>
    </xf>
    <xf numFmtId="0" fontId="2" fillId="0" borderId="4" xfId="0" applyFont="1" applyBorder="1" applyAlignment="1" applyProtection="1">
      <alignment horizontal="center" vertical="center" wrapText="1" shrinkToFit="1"/>
      <protection hidden="1"/>
    </xf>
    <xf numFmtId="0" fontId="2" fillId="0" borderId="5" xfId="0" applyFont="1" applyBorder="1" applyAlignment="1" applyProtection="1">
      <alignment horizontal="center" vertical="center" wrapText="1" shrinkToFit="1"/>
      <protection hidden="1"/>
    </xf>
    <xf numFmtId="0" fontId="1" fillId="2" borderId="3" xfId="0" applyFont="1" applyFill="1" applyBorder="1" applyAlignment="1" applyProtection="1">
      <alignment horizontal="left" wrapText="1" indent="2"/>
      <protection hidden="1"/>
    </xf>
    <xf numFmtId="0" fontId="1" fillId="2" borderId="4" xfId="0" applyFont="1" applyFill="1" applyBorder="1" applyAlignment="1" applyProtection="1">
      <alignment horizontal="left" wrapText="1" indent="2"/>
      <protection hidden="1"/>
    </xf>
    <xf numFmtId="0" fontId="1" fillId="2" borderId="5" xfId="0" applyFont="1" applyFill="1" applyBorder="1" applyAlignment="1" applyProtection="1">
      <alignment horizontal="left" wrapText="1" indent="2"/>
      <protection hidden="1"/>
    </xf>
    <xf numFmtId="0" fontId="1" fillId="0" borderId="3" xfId="0" applyFont="1" applyBorder="1" applyAlignment="1" applyProtection="1">
      <alignment horizontal="left" wrapText="1" indent="2"/>
      <protection hidden="1"/>
    </xf>
    <xf numFmtId="0" fontId="1" fillId="0" borderId="4" xfId="0" applyFont="1" applyBorder="1" applyAlignment="1" applyProtection="1">
      <alignment horizontal="left" wrapText="1" indent="2"/>
      <protection hidden="1"/>
    </xf>
    <xf numFmtId="0" fontId="1" fillId="0" borderId="5" xfId="0" applyFont="1" applyBorder="1" applyAlignment="1" applyProtection="1">
      <alignment horizontal="left" wrapText="1" indent="2"/>
      <protection hidden="1"/>
    </xf>
    <xf numFmtId="0" fontId="7" fillId="0" borderId="3" xfId="0" applyFont="1" applyBorder="1" applyAlignment="1" applyProtection="1">
      <alignment horizontal="left" vertical="center" wrapText="1" indent="2"/>
      <protection hidden="1"/>
    </xf>
    <xf numFmtId="0" fontId="7" fillId="0" borderId="4" xfId="0" applyFont="1" applyBorder="1" applyAlignment="1" applyProtection="1">
      <alignment horizontal="left" vertical="center" wrapText="1" indent="2"/>
      <protection hidden="1"/>
    </xf>
    <xf numFmtId="0" fontId="7" fillId="0" borderId="5" xfId="0" applyFont="1" applyBorder="1" applyAlignment="1" applyProtection="1">
      <alignment horizontal="left" vertical="center" wrapText="1" indent="2"/>
      <protection hidden="1"/>
    </xf>
    <xf numFmtId="0" fontId="1" fillId="0" borderId="3" xfId="0" applyFont="1" applyBorder="1" applyAlignment="1" applyProtection="1">
      <alignment horizontal="left" vertical="top" wrapText="1" indent="2" shrinkToFit="1"/>
      <protection hidden="1"/>
    </xf>
    <xf numFmtId="0" fontId="1" fillId="0" borderId="4" xfId="0" applyFont="1" applyBorder="1" applyAlignment="1" applyProtection="1">
      <alignment horizontal="left" vertical="top" wrapText="1" indent="2" shrinkToFit="1"/>
      <protection hidden="1"/>
    </xf>
    <xf numFmtId="0" fontId="1" fillId="0" borderId="5" xfId="0" applyFont="1" applyBorder="1" applyAlignment="1" applyProtection="1">
      <alignment horizontal="left" vertical="top" wrapText="1" indent="2" shrinkToFit="1"/>
      <protection hidden="1"/>
    </xf>
    <xf numFmtId="0" fontId="1" fillId="3" borderId="3" xfId="0" applyFont="1" applyFill="1" applyBorder="1" applyAlignment="1" applyProtection="1">
      <alignment horizontal="center" vertical="top" wrapText="1" shrinkToFit="1"/>
      <protection hidden="1"/>
    </xf>
    <xf numFmtId="0" fontId="1" fillId="3" borderId="4" xfId="0" applyFont="1" applyFill="1" applyBorder="1" applyAlignment="1" applyProtection="1">
      <alignment horizontal="center" vertical="top" wrapText="1" shrinkToFit="1"/>
      <protection hidden="1"/>
    </xf>
    <xf numFmtId="0" fontId="1" fillId="3" borderId="5" xfId="0" applyFont="1" applyFill="1" applyBorder="1" applyAlignment="1" applyProtection="1">
      <alignment horizontal="center" vertical="top" wrapText="1" shrinkToFit="1"/>
      <protection hidden="1"/>
    </xf>
    <xf numFmtId="0" fontId="2" fillId="0" borderId="3" xfId="0" applyFont="1" applyBorder="1" applyAlignment="1" applyProtection="1">
      <alignment horizontal="center" vertical="top" wrapText="1" shrinkToFit="1"/>
      <protection hidden="1"/>
    </xf>
    <xf numFmtId="0" fontId="2" fillId="0" borderId="4" xfId="0" applyFont="1" applyBorder="1" applyAlignment="1" applyProtection="1">
      <alignment horizontal="center" vertical="top" wrapText="1" shrinkToFit="1"/>
      <protection hidden="1"/>
    </xf>
    <xf numFmtId="0" fontId="2" fillId="0" borderId="5" xfId="0" applyFont="1" applyBorder="1" applyAlignment="1" applyProtection="1">
      <alignment horizontal="center" vertical="top" wrapText="1" shrinkToFit="1"/>
      <protection hidden="1"/>
    </xf>
    <xf numFmtId="49" fontId="5" fillId="0" borderId="8" xfId="0" applyNumberFormat="1" applyFont="1" applyBorder="1" applyAlignment="1" applyProtection="1">
      <alignment horizontal="center" vertical="top" wrapText="1" shrinkToFi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2"/>
  <sheetViews>
    <sheetView tabSelected="1" zoomScale="106" zoomScaleNormal="106" zoomScaleSheetLayoutView="70" workbookViewId="0">
      <selection sqref="A1:Y7"/>
    </sheetView>
  </sheetViews>
  <sheetFormatPr defaultRowHeight="15.75" outlineLevelRow="1" x14ac:dyDescent="0.25"/>
  <cols>
    <col min="1" max="1" width="9.7109375" style="10" customWidth="1"/>
    <col min="2" max="2" width="4.5703125" style="10" customWidth="1"/>
    <col min="3" max="3" width="1.7109375" style="10" customWidth="1"/>
    <col min="4" max="4" width="9.140625" style="10"/>
    <col min="5" max="5" width="3.28515625" style="10" bestFit="1" customWidth="1"/>
    <col min="6" max="6" width="3.28515625" style="10" customWidth="1"/>
    <col min="7" max="7" width="4.5703125" style="10" bestFit="1" customWidth="1"/>
    <col min="8" max="8" width="28.140625" style="10" customWidth="1"/>
    <col min="9" max="9" width="12.28515625" style="11" customWidth="1"/>
    <col min="10" max="10" width="5.5703125" style="12" customWidth="1"/>
    <col min="11" max="11" width="5.5703125" style="12" bestFit="1" customWidth="1"/>
    <col min="12" max="12" width="5.7109375" style="12" customWidth="1"/>
    <col min="13" max="13" width="6.7109375" style="12" customWidth="1"/>
    <col min="14" max="14" width="6" style="12" customWidth="1"/>
    <col min="15" max="15" width="7.140625" style="12" customWidth="1"/>
    <col min="16" max="17" width="4" style="12" customWidth="1"/>
    <col min="18" max="18" width="7.28515625" style="12" customWidth="1"/>
    <col min="19" max="22" width="4" style="12" customWidth="1"/>
    <col min="23" max="23" width="14.85546875" style="13" bestFit="1" customWidth="1"/>
    <col min="24" max="24" width="13.140625" style="13" bestFit="1" customWidth="1"/>
    <col min="25" max="25" width="12.140625" style="12" bestFit="1" customWidth="1"/>
    <col min="26" max="26" width="5.85546875" style="10" customWidth="1"/>
    <col min="27" max="27" width="5.42578125" style="10" customWidth="1"/>
    <col min="28" max="28" width="5" style="10" customWidth="1"/>
    <col min="29" max="29" width="5.140625" style="10" customWidth="1"/>
    <col min="30" max="30" width="4.7109375" style="10" customWidth="1"/>
    <col min="31" max="32" width="5.28515625" style="10" customWidth="1"/>
    <col min="33" max="33" width="5.140625" style="10" customWidth="1"/>
    <col min="34" max="34" width="4.85546875" style="10" customWidth="1"/>
    <col min="35" max="35" width="5" style="10" customWidth="1"/>
    <col min="36" max="36" width="4.7109375" style="10" customWidth="1"/>
    <col min="37" max="37" width="5.140625" style="10" customWidth="1"/>
    <col min="38" max="38" width="5.42578125" style="10" customWidth="1"/>
    <col min="39" max="39" width="5.28515625" style="10" customWidth="1"/>
    <col min="40" max="40" width="6.28515625" style="10" customWidth="1"/>
    <col min="41" max="41" width="18.85546875" style="10" customWidth="1"/>
    <col min="42" max="42" width="12.140625" style="10" customWidth="1"/>
    <col min="43" max="43" width="13.7109375" style="10" customWidth="1"/>
    <col min="44" max="16384" width="9.140625" style="10"/>
  </cols>
  <sheetData>
    <row r="1" spans="1:43" x14ac:dyDescent="0.25">
      <c r="A1" s="81" t="s">
        <v>158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43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43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43" ht="15.75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43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43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43" ht="35.2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ht="27.75" customHeight="1" x14ac:dyDescent="0.25">
      <c r="A8" s="85" t="s">
        <v>23</v>
      </c>
      <c r="B8" s="86"/>
      <c r="C8" s="86"/>
      <c r="D8" s="86"/>
      <c r="E8" s="86"/>
      <c r="F8" s="86"/>
      <c r="G8" s="86"/>
      <c r="H8" s="87"/>
      <c r="I8" s="67" t="s">
        <v>1</v>
      </c>
      <c r="J8" s="94" t="s">
        <v>41</v>
      </c>
      <c r="K8" s="94"/>
      <c r="L8" s="94"/>
      <c r="M8" s="94"/>
      <c r="N8" s="94"/>
      <c r="O8" s="95"/>
      <c r="P8" s="95"/>
      <c r="Q8" s="95"/>
      <c r="R8" s="95"/>
      <c r="S8" s="95"/>
      <c r="T8" s="95"/>
      <c r="U8" s="95"/>
      <c r="V8" s="95"/>
      <c r="W8" s="96" t="s">
        <v>25</v>
      </c>
      <c r="X8" s="80" t="s">
        <v>15</v>
      </c>
      <c r="Y8" s="80" t="s">
        <v>0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x14ac:dyDescent="0.25">
      <c r="A9" s="88"/>
      <c r="B9" s="89"/>
      <c r="C9" s="89"/>
      <c r="D9" s="89"/>
      <c r="E9" s="89"/>
      <c r="F9" s="89"/>
      <c r="G9" s="89"/>
      <c r="H9" s="90"/>
      <c r="I9" s="67"/>
      <c r="J9" s="67" t="s">
        <v>132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96"/>
      <c r="X9" s="80"/>
      <c r="Y9" s="80"/>
    </row>
    <row r="10" spans="1:43" x14ac:dyDescent="0.25">
      <c r="A10" s="91"/>
      <c r="B10" s="92"/>
      <c r="C10" s="92"/>
      <c r="D10" s="92"/>
      <c r="E10" s="92"/>
      <c r="F10" s="92"/>
      <c r="G10" s="92"/>
      <c r="H10" s="93"/>
      <c r="I10" s="67"/>
      <c r="J10" s="20">
        <v>1</v>
      </c>
      <c r="K10" s="20">
        <v>2</v>
      </c>
      <c r="L10" s="20">
        <v>3</v>
      </c>
      <c r="M10" s="20">
        <v>4</v>
      </c>
      <c r="N10" s="20">
        <v>5</v>
      </c>
      <c r="O10" s="20">
        <v>6</v>
      </c>
      <c r="P10" s="20">
        <v>7</v>
      </c>
      <c r="Q10" s="20">
        <v>8</v>
      </c>
      <c r="R10" s="20">
        <v>9</v>
      </c>
      <c r="S10" s="20">
        <v>10</v>
      </c>
      <c r="T10" s="20">
        <v>11</v>
      </c>
      <c r="U10" s="20">
        <v>12</v>
      </c>
      <c r="V10" s="20">
        <v>13</v>
      </c>
      <c r="W10" s="20"/>
      <c r="X10" s="20"/>
      <c r="Y10" s="20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3" s="22" customFormat="1" ht="15.75" customHeight="1" thickBot="1" x14ac:dyDescent="0.3">
      <c r="A11" s="82" t="s">
        <v>16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</row>
    <row r="12" spans="1:43" s="22" customFormat="1" ht="38.25" customHeight="1" thickBot="1" x14ac:dyDescent="0.3">
      <c r="A12" s="75" t="s">
        <v>52</v>
      </c>
      <c r="B12" s="75"/>
      <c r="C12" s="75"/>
      <c r="D12" s="75"/>
      <c r="E12" s="75"/>
      <c r="F12" s="75"/>
      <c r="G12" s="75"/>
      <c r="H12" s="75"/>
      <c r="I12" s="23">
        <v>348.3</v>
      </c>
      <c r="J12" s="56">
        <v>290</v>
      </c>
      <c r="K12" s="57">
        <v>336</v>
      </c>
      <c r="L12" s="57">
        <v>400</v>
      </c>
      <c r="M12" s="57">
        <v>205</v>
      </c>
      <c r="N12" s="57">
        <v>460</v>
      </c>
      <c r="O12" s="60">
        <v>2912</v>
      </c>
      <c r="P12" s="6"/>
      <c r="Q12" s="6"/>
      <c r="R12" s="6">
        <v>2590</v>
      </c>
      <c r="S12" s="6"/>
      <c r="T12" s="6"/>
      <c r="U12" s="6"/>
      <c r="V12" s="6"/>
      <c r="W12" s="23">
        <f>SUM(J12:V12)</f>
        <v>7193</v>
      </c>
      <c r="X12" s="23">
        <f>I12*W12</f>
        <v>2505321.9</v>
      </c>
      <c r="Y12" s="23"/>
    </row>
    <row r="13" spans="1:43" s="22" customFormat="1" ht="36" customHeight="1" thickBot="1" x14ac:dyDescent="0.3">
      <c r="A13" s="75" t="s">
        <v>36</v>
      </c>
      <c r="B13" s="75"/>
      <c r="C13" s="75"/>
      <c r="D13" s="75"/>
      <c r="E13" s="75"/>
      <c r="F13" s="75"/>
      <c r="G13" s="75"/>
      <c r="H13" s="75"/>
      <c r="I13" s="23">
        <v>348.3</v>
      </c>
      <c r="J13" s="56">
        <v>290</v>
      </c>
      <c r="K13" s="57">
        <v>336</v>
      </c>
      <c r="L13" s="57">
        <v>400</v>
      </c>
      <c r="M13" s="57">
        <v>205</v>
      </c>
      <c r="N13" s="57">
        <v>460</v>
      </c>
      <c r="O13" s="61">
        <v>2912</v>
      </c>
      <c r="P13" s="6"/>
      <c r="Q13" s="6"/>
      <c r="R13" s="6">
        <v>2590</v>
      </c>
      <c r="S13" s="6"/>
      <c r="T13" s="6"/>
      <c r="U13" s="6"/>
      <c r="V13" s="6"/>
      <c r="W13" s="23">
        <f t="shared" ref="W13:W17" si="0">SUM(J13:V13)</f>
        <v>7193</v>
      </c>
      <c r="X13" s="23">
        <f t="shared" ref="X13:X17" si="1">I13*W13</f>
        <v>2505321.9</v>
      </c>
      <c r="Y13" s="23"/>
    </row>
    <row r="14" spans="1:43" s="22" customFormat="1" ht="31.5" customHeight="1" thickBot="1" x14ac:dyDescent="0.3">
      <c r="A14" s="75" t="s">
        <v>37</v>
      </c>
      <c r="B14" s="75"/>
      <c r="C14" s="75"/>
      <c r="D14" s="75"/>
      <c r="E14" s="75"/>
      <c r="F14" s="75"/>
      <c r="G14" s="75"/>
      <c r="H14" s="75"/>
      <c r="I14" s="23">
        <v>31.9</v>
      </c>
      <c r="J14" s="56">
        <v>290</v>
      </c>
      <c r="K14" s="57">
        <v>336</v>
      </c>
      <c r="L14" s="57">
        <v>400</v>
      </c>
      <c r="M14" s="57">
        <v>205</v>
      </c>
      <c r="N14" s="57">
        <v>460</v>
      </c>
      <c r="O14" s="61">
        <v>2912</v>
      </c>
      <c r="P14" s="6"/>
      <c r="Q14" s="6"/>
      <c r="R14" s="6">
        <v>2590</v>
      </c>
      <c r="S14" s="6"/>
      <c r="T14" s="6"/>
      <c r="U14" s="6"/>
      <c r="V14" s="6"/>
      <c r="W14" s="23">
        <f t="shared" si="0"/>
        <v>7193</v>
      </c>
      <c r="X14" s="23">
        <f t="shared" si="1"/>
        <v>229456.69999999998</v>
      </c>
      <c r="Y14" s="23"/>
    </row>
    <row r="15" spans="1:43" s="22" customFormat="1" ht="32.25" customHeight="1" thickBot="1" x14ac:dyDescent="0.3">
      <c r="A15" s="75" t="s">
        <v>53</v>
      </c>
      <c r="B15" s="75"/>
      <c r="C15" s="75"/>
      <c r="D15" s="75"/>
      <c r="E15" s="75"/>
      <c r="F15" s="75"/>
      <c r="G15" s="75"/>
      <c r="H15" s="75"/>
      <c r="I15" s="23">
        <v>22.3</v>
      </c>
      <c r="J15" s="56">
        <v>0</v>
      </c>
      <c r="K15" s="57">
        <v>0</v>
      </c>
      <c r="L15" s="57">
        <v>0</v>
      </c>
      <c r="M15" s="57">
        <v>0</v>
      </c>
      <c r="N15" s="57">
        <v>0</v>
      </c>
      <c r="O15" s="61">
        <v>0</v>
      </c>
      <c r="P15" s="6"/>
      <c r="Q15" s="6"/>
      <c r="R15" s="6"/>
      <c r="S15" s="6"/>
      <c r="T15" s="6"/>
      <c r="U15" s="6"/>
      <c r="V15" s="6"/>
      <c r="W15" s="23">
        <f t="shared" si="0"/>
        <v>0</v>
      </c>
      <c r="X15" s="23">
        <f t="shared" si="1"/>
        <v>0</v>
      </c>
      <c r="Y15" s="23"/>
    </row>
    <row r="16" spans="1:43" s="22" customFormat="1" ht="83.25" customHeight="1" thickBot="1" x14ac:dyDescent="0.3">
      <c r="A16" s="75" t="s">
        <v>54</v>
      </c>
      <c r="B16" s="75"/>
      <c r="C16" s="75"/>
      <c r="D16" s="75"/>
      <c r="E16" s="75"/>
      <c r="F16" s="75"/>
      <c r="G16" s="75"/>
      <c r="H16" s="75"/>
      <c r="I16" s="23">
        <v>14.6</v>
      </c>
      <c r="J16" s="56">
        <v>0</v>
      </c>
      <c r="K16" s="57">
        <v>0</v>
      </c>
      <c r="L16" s="57">
        <v>0</v>
      </c>
      <c r="M16" s="57">
        <v>0</v>
      </c>
      <c r="N16" s="57">
        <v>0</v>
      </c>
      <c r="O16" s="61">
        <v>0</v>
      </c>
      <c r="P16" s="6"/>
      <c r="Q16" s="6"/>
      <c r="R16" s="6"/>
      <c r="S16" s="6"/>
      <c r="T16" s="6"/>
      <c r="U16" s="6"/>
      <c r="V16" s="6"/>
      <c r="W16" s="23">
        <f t="shared" si="0"/>
        <v>0</v>
      </c>
      <c r="X16" s="23">
        <f t="shared" si="1"/>
        <v>0</v>
      </c>
      <c r="Y16" s="23"/>
    </row>
    <row r="17" spans="1:25" s="22" customFormat="1" ht="50.25" customHeight="1" thickBot="1" x14ac:dyDescent="0.3">
      <c r="A17" s="66" t="s">
        <v>55</v>
      </c>
      <c r="B17" s="66"/>
      <c r="C17" s="66"/>
      <c r="D17" s="66"/>
      <c r="E17" s="66"/>
      <c r="F17" s="66"/>
      <c r="G17" s="66"/>
      <c r="H17" s="66"/>
      <c r="I17" s="23">
        <v>88.2</v>
      </c>
      <c r="J17" s="56">
        <v>271</v>
      </c>
      <c r="K17" s="57">
        <v>336</v>
      </c>
      <c r="L17" s="57">
        <v>400</v>
      </c>
      <c r="M17" s="57">
        <v>205</v>
      </c>
      <c r="N17" s="57">
        <v>460</v>
      </c>
      <c r="O17" s="61">
        <v>2912</v>
      </c>
      <c r="P17" s="7"/>
      <c r="Q17" s="7"/>
      <c r="R17" s="7">
        <v>2590</v>
      </c>
      <c r="S17" s="7"/>
      <c r="T17" s="7"/>
      <c r="U17" s="7"/>
      <c r="V17" s="7"/>
      <c r="W17" s="23">
        <f t="shared" si="0"/>
        <v>7174</v>
      </c>
      <c r="X17" s="23">
        <f t="shared" si="1"/>
        <v>632746.80000000005</v>
      </c>
      <c r="Y17" s="25"/>
    </row>
    <row r="18" spans="1:25" s="22" customFormat="1" ht="15.75" customHeight="1" x14ac:dyDescent="0.25">
      <c r="A18" s="66" t="s">
        <v>42</v>
      </c>
      <c r="B18" s="66"/>
      <c r="C18" s="66"/>
      <c r="D18" s="66"/>
      <c r="E18" s="66"/>
      <c r="F18" s="66"/>
      <c r="G18" s="66"/>
      <c r="H18" s="66"/>
      <c r="I18" s="23"/>
      <c r="J18" s="26">
        <f t="shared" ref="J18:X18" si="2">SUM(J12:J17)</f>
        <v>1141</v>
      </c>
      <c r="K18" s="26">
        <f t="shared" si="2"/>
        <v>1344</v>
      </c>
      <c r="L18" s="26">
        <f t="shared" si="2"/>
        <v>1600</v>
      </c>
      <c r="M18" s="26">
        <f t="shared" si="2"/>
        <v>820</v>
      </c>
      <c r="N18" s="26">
        <f t="shared" si="2"/>
        <v>1840</v>
      </c>
      <c r="O18" s="26">
        <f t="shared" si="2"/>
        <v>11648</v>
      </c>
      <c r="P18" s="26">
        <f t="shared" si="2"/>
        <v>0</v>
      </c>
      <c r="Q18" s="26">
        <f t="shared" si="2"/>
        <v>0</v>
      </c>
      <c r="R18" s="26">
        <f t="shared" si="2"/>
        <v>10360</v>
      </c>
      <c r="S18" s="26">
        <f t="shared" si="2"/>
        <v>0</v>
      </c>
      <c r="T18" s="26">
        <f t="shared" si="2"/>
        <v>0</v>
      </c>
      <c r="U18" s="26">
        <f t="shared" si="2"/>
        <v>0</v>
      </c>
      <c r="V18" s="26">
        <f t="shared" si="2"/>
        <v>0</v>
      </c>
      <c r="W18" s="26">
        <f t="shared" si="2"/>
        <v>28753</v>
      </c>
      <c r="X18" s="26">
        <f t="shared" si="2"/>
        <v>5872847.2999999998</v>
      </c>
      <c r="Y18" s="25"/>
    </row>
    <row r="19" spans="1:25" s="22" customFormat="1" ht="15.75" customHeight="1" x14ac:dyDescent="0.25">
      <c r="A19" s="70" t="s">
        <v>17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s="22" customFormat="1" ht="82.5" customHeight="1" x14ac:dyDescent="0.25">
      <c r="A20" s="66" t="s">
        <v>56</v>
      </c>
      <c r="B20" s="66"/>
      <c r="C20" s="66"/>
      <c r="D20" s="66"/>
      <c r="E20" s="66"/>
      <c r="F20" s="66"/>
      <c r="G20" s="66"/>
      <c r="H20" s="66"/>
      <c r="I20" s="26">
        <v>116.2</v>
      </c>
      <c r="J20" s="57">
        <v>287</v>
      </c>
      <c r="K20" s="57">
        <v>330</v>
      </c>
      <c r="L20" s="57">
        <v>384</v>
      </c>
      <c r="M20" s="57">
        <v>127</v>
      </c>
      <c r="N20" s="57">
        <v>425</v>
      </c>
      <c r="O20" s="26">
        <f t="shared" ref="O20:V20" si="3">SUM(O21)</f>
        <v>2744</v>
      </c>
      <c r="P20" s="26">
        <f t="shared" si="3"/>
        <v>0</v>
      </c>
      <c r="Q20" s="26">
        <f t="shared" si="3"/>
        <v>0</v>
      </c>
      <c r="R20" s="26">
        <f t="shared" si="3"/>
        <v>2363</v>
      </c>
      <c r="S20" s="26">
        <f t="shared" si="3"/>
        <v>0</v>
      </c>
      <c r="T20" s="26">
        <f t="shared" si="3"/>
        <v>0</v>
      </c>
      <c r="U20" s="26">
        <f t="shared" si="3"/>
        <v>0</v>
      </c>
      <c r="V20" s="26">
        <f t="shared" si="3"/>
        <v>0</v>
      </c>
      <c r="W20" s="23">
        <f>SUM(J20:V20)</f>
        <v>6660</v>
      </c>
      <c r="X20" s="26">
        <f t="shared" ref="X20:X84" si="4">I20*W20</f>
        <v>773892</v>
      </c>
      <c r="Y20" s="26"/>
    </row>
    <row r="21" spans="1:25" s="22" customFormat="1" outlineLevel="1" x14ac:dyDescent="0.25">
      <c r="A21" s="79" t="s">
        <v>57</v>
      </c>
      <c r="B21" s="79"/>
      <c r="C21" s="79"/>
      <c r="D21" s="79"/>
      <c r="E21" s="79"/>
      <c r="F21" s="79"/>
      <c r="G21" s="79"/>
      <c r="H21" s="79"/>
      <c r="I21" s="20"/>
      <c r="J21" s="58">
        <v>277</v>
      </c>
      <c r="K21" s="58">
        <v>330</v>
      </c>
      <c r="L21" s="58">
        <v>384</v>
      </c>
      <c r="M21" s="58">
        <v>127</v>
      </c>
      <c r="N21" s="58">
        <v>425</v>
      </c>
      <c r="O21" s="4">
        <v>2744</v>
      </c>
      <c r="P21" s="4"/>
      <c r="Q21" s="4"/>
      <c r="R21" s="4">
        <v>2363</v>
      </c>
      <c r="S21" s="4"/>
      <c r="T21" s="4"/>
      <c r="U21" s="4"/>
      <c r="V21" s="4"/>
      <c r="W21" s="20">
        <f t="shared" ref="W21:W85" si="5">SUM(J21:V21)</f>
        <v>6650</v>
      </c>
      <c r="X21" s="20">
        <f t="shared" si="4"/>
        <v>0</v>
      </c>
      <c r="Y21" s="20"/>
    </row>
    <row r="22" spans="1:25" s="22" customFormat="1" ht="48.75" customHeight="1" x14ac:dyDescent="0.25">
      <c r="A22" s="66" t="s">
        <v>58</v>
      </c>
      <c r="B22" s="66"/>
      <c r="C22" s="66"/>
      <c r="D22" s="66"/>
      <c r="E22" s="66"/>
      <c r="F22" s="66"/>
      <c r="G22" s="66"/>
      <c r="H22" s="66"/>
      <c r="I22" s="26">
        <v>638.6</v>
      </c>
      <c r="J22" s="57">
        <v>1066</v>
      </c>
      <c r="K22" s="57">
        <v>1157</v>
      </c>
      <c r="L22" s="57">
        <v>1191</v>
      </c>
      <c r="M22" s="57">
        <v>599</v>
      </c>
      <c r="N22" s="57">
        <v>1221</v>
      </c>
      <c r="O22" s="26">
        <f t="shared" ref="O22:V22" si="6">SUM(O23:O29)</f>
        <v>6916</v>
      </c>
      <c r="P22" s="26">
        <f t="shared" si="6"/>
        <v>0</v>
      </c>
      <c r="Q22" s="26">
        <f t="shared" si="6"/>
        <v>0</v>
      </c>
      <c r="R22" s="26">
        <f t="shared" si="6"/>
        <v>3565</v>
      </c>
      <c r="S22" s="26">
        <f t="shared" si="6"/>
        <v>0</v>
      </c>
      <c r="T22" s="26">
        <f t="shared" si="6"/>
        <v>0</v>
      </c>
      <c r="U22" s="26">
        <f t="shared" si="6"/>
        <v>0</v>
      </c>
      <c r="V22" s="26">
        <f t="shared" si="6"/>
        <v>0</v>
      </c>
      <c r="W22" s="26">
        <f t="shared" si="5"/>
        <v>15715</v>
      </c>
      <c r="X22" s="26">
        <f t="shared" si="4"/>
        <v>10035599</v>
      </c>
      <c r="Y22" s="26"/>
    </row>
    <row r="23" spans="1:25" s="22" customFormat="1" ht="15.75" customHeight="1" outlineLevel="1" thickBot="1" x14ac:dyDescent="0.3">
      <c r="A23" s="76" t="s">
        <v>59</v>
      </c>
      <c r="B23" s="76"/>
      <c r="C23" s="76"/>
      <c r="D23" s="76"/>
      <c r="E23" s="76"/>
      <c r="F23" s="76"/>
      <c r="G23" s="76"/>
      <c r="H23" s="76"/>
      <c r="I23" s="20"/>
      <c r="J23" s="58">
        <v>40</v>
      </c>
      <c r="K23" s="58">
        <v>32</v>
      </c>
      <c r="L23" s="58">
        <v>8</v>
      </c>
      <c r="M23" s="58">
        <v>12</v>
      </c>
      <c r="N23" s="58">
        <v>56</v>
      </c>
      <c r="O23" s="62">
        <v>0</v>
      </c>
      <c r="P23" s="4"/>
      <c r="Q23" s="4"/>
      <c r="R23" s="4"/>
      <c r="S23" s="4"/>
      <c r="T23" s="4"/>
      <c r="U23" s="4"/>
      <c r="V23" s="4"/>
      <c r="W23" s="20">
        <f>SUM(J23:V23)</f>
        <v>148</v>
      </c>
      <c r="X23" s="20">
        <f>I23*W23</f>
        <v>0</v>
      </c>
      <c r="Y23" s="20"/>
    </row>
    <row r="24" spans="1:25" s="22" customFormat="1" ht="15.75" customHeight="1" outlineLevel="1" thickBot="1" x14ac:dyDescent="0.3">
      <c r="A24" s="76" t="s">
        <v>60</v>
      </c>
      <c r="B24" s="76"/>
      <c r="C24" s="76"/>
      <c r="D24" s="76"/>
      <c r="E24" s="76"/>
      <c r="F24" s="76"/>
      <c r="G24" s="76"/>
      <c r="H24" s="76"/>
      <c r="I24" s="20"/>
      <c r="J24" s="58">
        <v>222</v>
      </c>
      <c r="K24" s="58">
        <v>252</v>
      </c>
      <c r="L24" s="58">
        <v>244</v>
      </c>
      <c r="M24" s="58">
        <v>134</v>
      </c>
      <c r="N24" s="58">
        <v>92</v>
      </c>
      <c r="O24" s="62">
        <v>748</v>
      </c>
      <c r="P24" s="4"/>
      <c r="Q24" s="4"/>
      <c r="R24" s="4">
        <v>529</v>
      </c>
      <c r="S24" s="4"/>
      <c r="T24" s="4"/>
      <c r="U24" s="4"/>
      <c r="V24" s="4"/>
      <c r="W24" s="20">
        <f t="shared" si="5"/>
        <v>2221</v>
      </c>
      <c r="X24" s="20">
        <f t="shared" si="4"/>
        <v>0</v>
      </c>
      <c r="Y24" s="20"/>
    </row>
    <row r="25" spans="1:25" s="22" customFormat="1" ht="15.75" customHeight="1" outlineLevel="1" thickBot="1" x14ac:dyDescent="0.3">
      <c r="A25" s="76" t="s">
        <v>61</v>
      </c>
      <c r="B25" s="76"/>
      <c r="C25" s="76"/>
      <c r="D25" s="76"/>
      <c r="E25" s="76"/>
      <c r="F25" s="76"/>
      <c r="G25" s="76"/>
      <c r="H25" s="76"/>
      <c r="I25" s="20"/>
      <c r="J25" s="58">
        <v>316</v>
      </c>
      <c r="K25" s="58">
        <v>383</v>
      </c>
      <c r="L25" s="58">
        <v>438</v>
      </c>
      <c r="M25" s="58">
        <v>197</v>
      </c>
      <c r="N25" s="58">
        <v>504</v>
      </c>
      <c r="O25" s="62">
        <v>1819</v>
      </c>
      <c r="P25" s="4"/>
      <c r="Q25" s="4"/>
      <c r="R25" s="4">
        <v>1350</v>
      </c>
      <c r="S25" s="4"/>
      <c r="T25" s="4"/>
      <c r="U25" s="4"/>
      <c r="V25" s="4"/>
      <c r="W25" s="20">
        <f t="shared" si="5"/>
        <v>5007</v>
      </c>
      <c r="X25" s="20">
        <f t="shared" si="4"/>
        <v>0</v>
      </c>
      <c r="Y25" s="20"/>
    </row>
    <row r="26" spans="1:25" s="22" customFormat="1" ht="15.75" customHeight="1" outlineLevel="1" thickBot="1" x14ac:dyDescent="0.3">
      <c r="A26" s="76" t="s">
        <v>38</v>
      </c>
      <c r="B26" s="76"/>
      <c r="C26" s="76"/>
      <c r="D26" s="76"/>
      <c r="E26" s="76"/>
      <c r="F26" s="76"/>
      <c r="G26" s="76"/>
      <c r="H26" s="76"/>
      <c r="I26" s="20"/>
      <c r="J26" s="58">
        <v>227</v>
      </c>
      <c r="K26" s="58">
        <v>221</v>
      </c>
      <c r="L26" s="58">
        <v>245</v>
      </c>
      <c r="M26" s="58">
        <v>131</v>
      </c>
      <c r="N26" s="58">
        <v>292</v>
      </c>
      <c r="O26" s="62">
        <v>2023</v>
      </c>
      <c r="P26" s="4"/>
      <c r="Q26" s="4"/>
      <c r="R26" s="4"/>
      <c r="S26" s="4"/>
      <c r="T26" s="4"/>
      <c r="U26" s="4"/>
      <c r="V26" s="4"/>
      <c r="W26" s="20">
        <f t="shared" si="5"/>
        <v>3139</v>
      </c>
      <c r="X26" s="20">
        <f t="shared" si="4"/>
        <v>0</v>
      </c>
      <c r="Y26" s="20"/>
    </row>
    <row r="27" spans="1:25" s="22" customFormat="1" ht="15.75" customHeight="1" outlineLevel="1" thickBot="1" x14ac:dyDescent="0.3">
      <c r="A27" s="76" t="s">
        <v>39</v>
      </c>
      <c r="B27" s="76"/>
      <c r="C27" s="76"/>
      <c r="D27" s="76"/>
      <c r="E27" s="76"/>
      <c r="F27" s="76"/>
      <c r="G27" s="76"/>
      <c r="H27" s="76"/>
      <c r="I27" s="20"/>
      <c r="J27" s="58">
        <v>228</v>
      </c>
      <c r="K27" s="58">
        <v>218</v>
      </c>
      <c r="L27" s="58">
        <v>254</v>
      </c>
      <c r="M27" s="58">
        <v>125</v>
      </c>
      <c r="N27" s="58">
        <v>283</v>
      </c>
      <c r="O27" s="62">
        <v>2031</v>
      </c>
      <c r="P27" s="4"/>
      <c r="Q27" s="4"/>
      <c r="R27" s="4">
        <v>1686</v>
      </c>
      <c r="S27" s="4"/>
      <c r="T27" s="4"/>
      <c r="U27" s="4"/>
      <c r="V27" s="4"/>
      <c r="W27" s="20">
        <f t="shared" si="5"/>
        <v>4825</v>
      </c>
      <c r="X27" s="20">
        <f t="shared" si="4"/>
        <v>0</v>
      </c>
      <c r="Y27" s="20"/>
    </row>
    <row r="28" spans="1:25" s="22" customFormat="1" ht="15.75" customHeight="1" outlineLevel="1" thickBot="1" x14ac:dyDescent="0.3">
      <c r="A28" s="76" t="s">
        <v>62</v>
      </c>
      <c r="B28" s="76"/>
      <c r="C28" s="76"/>
      <c r="D28" s="76"/>
      <c r="E28" s="76"/>
      <c r="F28" s="76"/>
      <c r="G28" s="76"/>
      <c r="H28" s="76"/>
      <c r="I28" s="20"/>
      <c r="J28" s="58">
        <v>31</v>
      </c>
      <c r="K28" s="58">
        <v>51</v>
      </c>
      <c r="L28" s="58">
        <v>0</v>
      </c>
      <c r="M28" s="58">
        <v>0</v>
      </c>
      <c r="N28" s="58">
        <v>0</v>
      </c>
      <c r="O28" s="62">
        <v>295</v>
      </c>
      <c r="P28" s="4"/>
      <c r="Q28" s="4"/>
      <c r="R28" s="4"/>
      <c r="S28" s="4"/>
      <c r="T28" s="4"/>
      <c r="U28" s="4"/>
      <c r="V28" s="4"/>
      <c r="W28" s="20">
        <f t="shared" si="5"/>
        <v>377</v>
      </c>
      <c r="X28" s="20">
        <f t="shared" si="4"/>
        <v>0</v>
      </c>
      <c r="Y28" s="20"/>
    </row>
    <row r="29" spans="1:25" s="22" customFormat="1" ht="15.75" customHeight="1" outlineLevel="1" thickBot="1" x14ac:dyDescent="0.3">
      <c r="A29" s="76" t="s">
        <v>63</v>
      </c>
      <c r="B29" s="76"/>
      <c r="C29" s="76"/>
      <c r="D29" s="76"/>
      <c r="E29" s="76"/>
      <c r="F29" s="76"/>
      <c r="G29" s="76"/>
      <c r="H29" s="76"/>
      <c r="I29" s="20"/>
      <c r="J29" s="58">
        <v>2</v>
      </c>
      <c r="K29" s="58">
        <v>0</v>
      </c>
      <c r="L29" s="58">
        <v>2</v>
      </c>
      <c r="M29" s="58">
        <v>0</v>
      </c>
      <c r="N29" s="58">
        <v>0</v>
      </c>
      <c r="O29" s="62">
        <v>0</v>
      </c>
      <c r="P29" s="4"/>
      <c r="Q29" s="4"/>
      <c r="R29" s="4"/>
      <c r="S29" s="4"/>
      <c r="T29" s="4"/>
      <c r="U29" s="4"/>
      <c r="V29" s="4"/>
      <c r="W29" s="20">
        <f t="shared" si="5"/>
        <v>4</v>
      </c>
      <c r="X29" s="20">
        <f t="shared" si="4"/>
        <v>0</v>
      </c>
      <c r="Y29" s="20"/>
    </row>
    <row r="30" spans="1:25" s="22" customFormat="1" ht="36" customHeight="1" x14ac:dyDescent="0.25">
      <c r="A30" s="66" t="s">
        <v>64</v>
      </c>
      <c r="B30" s="66"/>
      <c r="C30" s="66"/>
      <c r="D30" s="66"/>
      <c r="E30" s="66"/>
      <c r="F30" s="66"/>
      <c r="G30" s="66"/>
      <c r="H30" s="66"/>
      <c r="I30" s="26">
        <v>116.2</v>
      </c>
      <c r="J30" s="57">
        <v>287</v>
      </c>
      <c r="K30" s="57">
        <v>248</v>
      </c>
      <c r="L30" s="57">
        <v>320</v>
      </c>
      <c r="M30" s="57">
        <v>192</v>
      </c>
      <c r="N30" s="57">
        <v>494</v>
      </c>
      <c r="O30" s="26">
        <f t="shared" ref="O30:V30" si="7">SUM(O31)</f>
        <v>2142</v>
      </c>
      <c r="P30" s="26">
        <f t="shared" si="7"/>
        <v>0</v>
      </c>
      <c r="Q30" s="26">
        <f t="shared" si="7"/>
        <v>0</v>
      </c>
      <c r="R30" s="26">
        <f t="shared" si="7"/>
        <v>1761</v>
      </c>
      <c r="S30" s="26">
        <f t="shared" si="7"/>
        <v>0</v>
      </c>
      <c r="T30" s="26">
        <f t="shared" si="7"/>
        <v>0</v>
      </c>
      <c r="U30" s="26">
        <f t="shared" si="7"/>
        <v>0</v>
      </c>
      <c r="V30" s="26">
        <f t="shared" si="7"/>
        <v>0</v>
      </c>
      <c r="W30" s="26">
        <f t="shared" si="5"/>
        <v>5444</v>
      </c>
      <c r="X30" s="26">
        <f t="shared" si="4"/>
        <v>632592.80000000005</v>
      </c>
      <c r="Y30" s="26"/>
    </row>
    <row r="31" spans="1:25" s="22" customFormat="1" ht="46.5" customHeight="1" outlineLevel="1" x14ac:dyDescent="0.25">
      <c r="A31" s="76" t="s">
        <v>65</v>
      </c>
      <c r="B31" s="76"/>
      <c r="C31" s="76"/>
      <c r="D31" s="76"/>
      <c r="E31" s="76"/>
      <c r="F31" s="76"/>
      <c r="G31" s="76"/>
      <c r="H31" s="76"/>
      <c r="I31" s="27"/>
      <c r="J31" s="59">
        <v>287</v>
      </c>
      <c r="K31" s="59">
        <v>248</v>
      </c>
      <c r="L31" s="59">
        <v>320</v>
      </c>
      <c r="M31" s="59">
        <v>192</v>
      </c>
      <c r="N31" s="59">
        <v>494</v>
      </c>
      <c r="O31" s="5">
        <v>2142</v>
      </c>
      <c r="P31" s="5"/>
      <c r="Q31" s="5"/>
      <c r="R31" s="5">
        <v>1761</v>
      </c>
      <c r="S31" s="5"/>
      <c r="T31" s="5"/>
      <c r="U31" s="5"/>
      <c r="V31" s="5"/>
      <c r="W31" s="27">
        <f t="shared" si="5"/>
        <v>5444</v>
      </c>
      <c r="X31" s="27">
        <f t="shared" si="4"/>
        <v>0</v>
      </c>
      <c r="Y31" s="27"/>
    </row>
    <row r="32" spans="1:25" s="22" customFormat="1" ht="32.25" customHeight="1" x14ac:dyDescent="0.25">
      <c r="A32" s="66" t="s">
        <v>66</v>
      </c>
      <c r="B32" s="66"/>
      <c r="C32" s="66"/>
      <c r="D32" s="66"/>
      <c r="E32" s="66"/>
      <c r="F32" s="66"/>
      <c r="G32" s="66"/>
      <c r="H32" s="66"/>
      <c r="I32" s="26">
        <v>348.3</v>
      </c>
      <c r="J32" s="57">
        <v>34</v>
      </c>
      <c r="K32" s="57">
        <v>42</v>
      </c>
      <c r="L32" s="57">
        <v>26</v>
      </c>
      <c r="M32" s="57">
        <v>27</v>
      </c>
      <c r="N32" s="57">
        <v>74</v>
      </c>
      <c r="O32" s="26">
        <f t="shared" ref="O32:V32" si="8">SUM(O33)</f>
        <v>456</v>
      </c>
      <c r="P32" s="26">
        <f t="shared" si="8"/>
        <v>0</v>
      </c>
      <c r="Q32" s="26">
        <f t="shared" si="8"/>
        <v>0</v>
      </c>
      <c r="R32" s="26">
        <f t="shared" si="8"/>
        <v>340</v>
      </c>
      <c r="S32" s="26">
        <f t="shared" si="8"/>
        <v>0</v>
      </c>
      <c r="T32" s="26">
        <f t="shared" si="8"/>
        <v>0</v>
      </c>
      <c r="U32" s="26">
        <f t="shared" si="8"/>
        <v>0</v>
      </c>
      <c r="V32" s="26">
        <f t="shared" si="8"/>
        <v>0</v>
      </c>
      <c r="W32" s="26">
        <f t="shared" si="5"/>
        <v>999</v>
      </c>
      <c r="X32" s="26">
        <f t="shared" si="4"/>
        <v>347951.7</v>
      </c>
      <c r="Y32" s="26"/>
    </row>
    <row r="33" spans="1:25" s="22" customFormat="1" outlineLevel="1" x14ac:dyDescent="0.25">
      <c r="A33" s="72" t="s">
        <v>67</v>
      </c>
      <c r="B33" s="72"/>
      <c r="C33" s="72"/>
      <c r="D33" s="72"/>
      <c r="E33" s="72"/>
      <c r="F33" s="72"/>
      <c r="G33" s="72"/>
      <c r="H33" s="72"/>
      <c r="I33" s="27"/>
      <c r="J33" s="59">
        <v>34</v>
      </c>
      <c r="K33" s="59">
        <v>42</v>
      </c>
      <c r="L33" s="59">
        <v>26</v>
      </c>
      <c r="M33" s="59">
        <v>27</v>
      </c>
      <c r="N33" s="59">
        <v>74</v>
      </c>
      <c r="O33" s="5">
        <v>456</v>
      </c>
      <c r="P33" s="5"/>
      <c r="Q33" s="5"/>
      <c r="R33" s="5">
        <v>340</v>
      </c>
      <c r="S33" s="5"/>
      <c r="T33" s="5"/>
      <c r="U33" s="5"/>
      <c r="V33" s="5"/>
      <c r="W33" s="27">
        <f t="shared" si="5"/>
        <v>999</v>
      </c>
      <c r="X33" s="27">
        <f t="shared" si="4"/>
        <v>0</v>
      </c>
      <c r="Y33" s="27"/>
    </row>
    <row r="34" spans="1:25" s="22" customFormat="1" x14ac:dyDescent="0.25">
      <c r="A34" s="66" t="s">
        <v>68</v>
      </c>
      <c r="B34" s="66"/>
      <c r="C34" s="66"/>
      <c r="D34" s="66"/>
      <c r="E34" s="66"/>
      <c r="F34" s="66"/>
      <c r="G34" s="66"/>
      <c r="H34" s="66"/>
      <c r="I34" s="26">
        <v>93.9</v>
      </c>
      <c r="J34" s="57">
        <v>523</v>
      </c>
      <c r="K34" s="57">
        <v>559</v>
      </c>
      <c r="L34" s="57">
        <v>581</v>
      </c>
      <c r="M34" s="57">
        <v>350</v>
      </c>
      <c r="N34" s="57">
        <v>831</v>
      </c>
      <c r="O34" s="26">
        <f t="shared" ref="O34:V34" si="9">SUM(O35:O38)</f>
        <v>4143</v>
      </c>
      <c r="P34" s="26">
        <f t="shared" si="9"/>
        <v>0</v>
      </c>
      <c r="Q34" s="26">
        <f t="shared" si="9"/>
        <v>0</v>
      </c>
      <c r="R34" s="26">
        <f t="shared" si="9"/>
        <v>3683</v>
      </c>
      <c r="S34" s="26">
        <f t="shared" si="9"/>
        <v>0</v>
      </c>
      <c r="T34" s="26">
        <f t="shared" si="9"/>
        <v>0</v>
      </c>
      <c r="U34" s="26">
        <f t="shared" si="9"/>
        <v>0</v>
      </c>
      <c r="V34" s="26">
        <f t="shared" si="9"/>
        <v>0</v>
      </c>
      <c r="W34" s="26">
        <f t="shared" si="5"/>
        <v>10670</v>
      </c>
      <c r="X34" s="26">
        <f t="shared" si="4"/>
        <v>1001913.0000000001</v>
      </c>
      <c r="Y34" s="26"/>
    </row>
    <row r="35" spans="1:25" s="22" customFormat="1" ht="15.75" customHeight="1" outlineLevel="1" thickBot="1" x14ac:dyDescent="0.3">
      <c r="A35" s="76" t="s">
        <v>69</v>
      </c>
      <c r="B35" s="76"/>
      <c r="C35" s="76"/>
      <c r="D35" s="76"/>
      <c r="E35" s="76"/>
      <c r="F35" s="76"/>
      <c r="G35" s="76"/>
      <c r="H35" s="76"/>
      <c r="I35" s="27"/>
      <c r="J35" s="59">
        <v>243</v>
      </c>
      <c r="K35" s="59">
        <v>248</v>
      </c>
      <c r="L35" s="59">
        <v>281</v>
      </c>
      <c r="M35" s="59">
        <v>146</v>
      </c>
      <c r="N35" s="59">
        <v>365</v>
      </c>
      <c r="O35" s="63">
        <v>2059</v>
      </c>
      <c r="P35" s="5"/>
      <c r="Q35" s="5"/>
      <c r="R35" s="5">
        <v>1861</v>
      </c>
      <c r="S35" s="5"/>
      <c r="T35" s="5"/>
      <c r="U35" s="5"/>
      <c r="V35" s="5"/>
      <c r="W35" s="27">
        <f t="shared" si="5"/>
        <v>5203</v>
      </c>
      <c r="X35" s="27">
        <f t="shared" si="4"/>
        <v>0</v>
      </c>
      <c r="Y35" s="27"/>
    </row>
    <row r="36" spans="1:25" s="22" customFormat="1" ht="15.75" customHeight="1" outlineLevel="1" thickBot="1" x14ac:dyDescent="0.3">
      <c r="A36" s="76" t="s">
        <v>70</v>
      </c>
      <c r="B36" s="76"/>
      <c r="C36" s="76"/>
      <c r="D36" s="76"/>
      <c r="E36" s="76"/>
      <c r="F36" s="76"/>
      <c r="G36" s="76"/>
      <c r="H36" s="76"/>
      <c r="I36" s="27"/>
      <c r="J36" s="59">
        <v>50</v>
      </c>
      <c r="K36" s="59">
        <v>80</v>
      </c>
      <c r="L36" s="59">
        <v>22</v>
      </c>
      <c r="M36" s="59">
        <v>47</v>
      </c>
      <c r="N36" s="59">
        <v>109</v>
      </c>
      <c r="O36" s="63">
        <v>23</v>
      </c>
      <c r="P36" s="5"/>
      <c r="Q36" s="5"/>
      <c r="R36" s="5"/>
      <c r="S36" s="5"/>
      <c r="T36" s="5"/>
      <c r="U36" s="5"/>
      <c r="V36" s="5"/>
      <c r="W36" s="27">
        <f t="shared" si="5"/>
        <v>331</v>
      </c>
      <c r="X36" s="27">
        <f t="shared" si="4"/>
        <v>0</v>
      </c>
      <c r="Y36" s="27"/>
    </row>
    <row r="37" spans="1:25" s="22" customFormat="1" ht="15.75" customHeight="1" outlineLevel="1" thickBot="1" x14ac:dyDescent="0.3">
      <c r="A37" s="76" t="s">
        <v>71</v>
      </c>
      <c r="B37" s="76"/>
      <c r="C37" s="76"/>
      <c r="D37" s="76"/>
      <c r="E37" s="76"/>
      <c r="F37" s="76"/>
      <c r="G37" s="76"/>
      <c r="H37" s="76"/>
      <c r="I37" s="27"/>
      <c r="J37" s="59">
        <v>230</v>
      </c>
      <c r="K37" s="59">
        <v>231</v>
      </c>
      <c r="L37" s="59">
        <v>278</v>
      </c>
      <c r="M37" s="59">
        <v>157</v>
      </c>
      <c r="N37" s="59">
        <v>357</v>
      </c>
      <c r="O37" s="63">
        <v>2061</v>
      </c>
      <c r="P37" s="5"/>
      <c r="Q37" s="5"/>
      <c r="R37" s="5">
        <v>1822</v>
      </c>
      <c r="S37" s="5"/>
      <c r="T37" s="5"/>
      <c r="U37" s="5"/>
      <c r="V37" s="5"/>
      <c r="W37" s="27">
        <f t="shared" si="5"/>
        <v>5136</v>
      </c>
      <c r="X37" s="27">
        <f t="shared" si="4"/>
        <v>0</v>
      </c>
      <c r="Y37" s="27"/>
    </row>
    <row r="38" spans="1:25" s="22" customFormat="1" ht="15.75" customHeight="1" outlineLevel="1" thickBot="1" x14ac:dyDescent="0.3">
      <c r="A38" s="76" t="s">
        <v>72</v>
      </c>
      <c r="B38" s="76"/>
      <c r="C38" s="76"/>
      <c r="D38" s="76"/>
      <c r="E38" s="76"/>
      <c r="F38" s="76"/>
      <c r="G38" s="76"/>
      <c r="H38" s="76"/>
      <c r="I38" s="27"/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63">
        <v>0</v>
      </c>
      <c r="P38" s="5"/>
      <c r="Q38" s="5"/>
      <c r="R38" s="5"/>
      <c r="S38" s="5"/>
      <c r="T38" s="5"/>
      <c r="U38" s="5"/>
      <c r="V38" s="5"/>
      <c r="W38" s="27">
        <f t="shared" si="5"/>
        <v>0</v>
      </c>
      <c r="X38" s="27">
        <f t="shared" si="4"/>
        <v>0</v>
      </c>
      <c r="Y38" s="27"/>
    </row>
    <row r="39" spans="1:25" s="22" customFormat="1" ht="83.25" customHeight="1" x14ac:dyDescent="0.25">
      <c r="A39" s="66" t="s">
        <v>73</v>
      </c>
      <c r="B39" s="66"/>
      <c r="C39" s="66"/>
      <c r="D39" s="66"/>
      <c r="E39" s="66"/>
      <c r="F39" s="66"/>
      <c r="G39" s="66"/>
      <c r="H39" s="66"/>
      <c r="I39" s="26">
        <v>638.6</v>
      </c>
      <c r="J39" s="57">
        <v>45</v>
      </c>
      <c r="K39" s="57">
        <v>58</v>
      </c>
      <c r="L39" s="57">
        <v>59</v>
      </c>
      <c r="M39" s="57">
        <v>33</v>
      </c>
      <c r="N39" s="57">
        <v>70</v>
      </c>
      <c r="O39" s="26">
        <f t="shared" ref="O39:V39" si="10">SUM(O40)</f>
        <v>467</v>
      </c>
      <c r="P39" s="26">
        <f t="shared" si="10"/>
        <v>0</v>
      </c>
      <c r="Q39" s="26">
        <f t="shared" si="10"/>
        <v>0</v>
      </c>
      <c r="R39" s="26">
        <f t="shared" si="10"/>
        <v>408</v>
      </c>
      <c r="S39" s="26">
        <f t="shared" si="10"/>
        <v>0</v>
      </c>
      <c r="T39" s="26">
        <f t="shared" si="10"/>
        <v>0</v>
      </c>
      <c r="U39" s="26">
        <f t="shared" si="10"/>
        <v>0</v>
      </c>
      <c r="V39" s="26">
        <f t="shared" si="10"/>
        <v>0</v>
      </c>
      <c r="W39" s="26">
        <f t="shared" si="5"/>
        <v>1140</v>
      </c>
      <c r="X39" s="26">
        <f t="shared" si="4"/>
        <v>728004</v>
      </c>
      <c r="Y39" s="26"/>
    </row>
    <row r="40" spans="1:25" s="22" customFormat="1" outlineLevel="1" x14ac:dyDescent="0.25">
      <c r="A40" s="72" t="s">
        <v>74</v>
      </c>
      <c r="B40" s="72"/>
      <c r="C40" s="72"/>
      <c r="D40" s="72"/>
      <c r="E40" s="72"/>
      <c r="F40" s="72"/>
      <c r="G40" s="72"/>
      <c r="H40" s="72"/>
      <c r="I40" s="27"/>
      <c r="J40" s="59">
        <v>43</v>
      </c>
      <c r="K40" s="59">
        <v>58</v>
      </c>
      <c r="L40" s="59">
        <v>59</v>
      </c>
      <c r="M40" s="59">
        <v>33</v>
      </c>
      <c r="N40" s="59">
        <v>70</v>
      </c>
      <c r="O40" s="5">
        <v>467</v>
      </c>
      <c r="P40" s="5"/>
      <c r="Q40" s="5"/>
      <c r="R40" s="5">
        <v>408</v>
      </c>
      <c r="S40" s="5"/>
      <c r="T40" s="5"/>
      <c r="U40" s="5"/>
      <c r="V40" s="5"/>
      <c r="W40" s="27">
        <f t="shared" si="5"/>
        <v>1138</v>
      </c>
      <c r="X40" s="27">
        <f t="shared" si="4"/>
        <v>0</v>
      </c>
      <c r="Y40" s="27"/>
    </row>
    <row r="41" spans="1:25" s="22" customFormat="1" ht="15.75" customHeight="1" x14ac:dyDescent="0.25">
      <c r="A41" s="66" t="s">
        <v>42</v>
      </c>
      <c r="B41" s="66"/>
      <c r="C41" s="66"/>
      <c r="D41" s="66"/>
      <c r="E41" s="66"/>
      <c r="F41" s="66"/>
      <c r="G41" s="66"/>
      <c r="H41" s="66"/>
      <c r="I41" s="23"/>
      <c r="J41" s="26">
        <f>SUM(J39,J34,J32,J30,J22,J20)</f>
        <v>2242</v>
      </c>
      <c r="K41" s="26">
        <f t="shared" ref="K41:X41" si="11">SUM(K39,K34,K32,K30,K22,K20)</f>
        <v>2394</v>
      </c>
      <c r="L41" s="26">
        <f t="shared" si="11"/>
        <v>2561</v>
      </c>
      <c r="M41" s="26">
        <f t="shared" si="11"/>
        <v>1328</v>
      </c>
      <c r="N41" s="26">
        <f t="shared" si="11"/>
        <v>3115</v>
      </c>
      <c r="O41" s="26">
        <f t="shared" si="11"/>
        <v>16868</v>
      </c>
      <c r="P41" s="26">
        <f t="shared" si="11"/>
        <v>0</v>
      </c>
      <c r="Q41" s="26">
        <f t="shared" si="11"/>
        <v>0</v>
      </c>
      <c r="R41" s="26">
        <f t="shared" si="11"/>
        <v>12120</v>
      </c>
      <c r="S41" s="26">
        <f t="shared" si="11"/>
        <v>0</v>
      </c>
      <c r="T41" s="26">
        <f t="shared" si="11"/>
        <v>0</v>
      </c>
      <c r="U41" s="26">
        <f t="shared" si="11"/>
        <v>0</v>
      </c>
      <c r="V41" s="26">
        <f t="shared" si="11"/>
        <v>0</v>
      </c>
      <c r="W41" s="26">
        <f t="shared" si="11"/>
        <v>40628</v>
      </c>
      <c r="X41" s="26">
        <f t="shared" si="11"/>
        <v>13519952.5</v>
      </c>
      <c r="Y41" s="25"/>
    </row>
    <row r="42" spans="1:25" s="22" customFormat="1" ht="15.75" customHeight="1" x14ac:dyDescent="0.25">
      <c r="A42" s="78" t="s">
        <v>75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</row>
    <row r="43" spans="1:25" s="22" customFormat="1" ht="33.75" customHeight="1" x14ac:dyDescent="0.25">
      <c r="A43" s="66" t="s">
        <v>76</v>
      </c>
      <c r="B43" s="66"/>
      <c r="C43" s="66"/>
      <c r="D43" s="66"/>
      <c r="E43" s="66"/>
      <c r="F43" s="66"/>
      <c r="G43" s="66"/>
      <c r="H43" s="66"/>
      <c r="I43" s="26">
        <v>87.1</v>
      </c>
      <c r="J43" s="26">
        <f t="shared" ref="J43:V43" si="12">SUM(J44:J51)</f>
        <v>217</v>
      </c>
      <c r="K43" s="26">
        <f t="shared" si="12"/>
        <v>235</v>
      </c>
      <c r="L43" s="26">
        <f t="shared" si="12"/>
        <v>296</v>
      </c>
      <c r="M43" s="26">
        <f t="shared" si="12"/>
        <v>173</v>
      </c>
      <c r="N43" s="26">
        <f t="shared" si="12"/>
        <v>289</v>
      </c>
      <c r="O43" s="26">
        <f t="shared" si="12"/>
        <v>1368</v>
      </c>
      <c r="P43" s="26">
        <f t="shared" si="12"/>
        <v>0</v>
      </c>
      <c r="Q43" s="26">
        <f t="shared" si="12"/>
        <v>0</v>
      </c>
      <c r="R43" s="26">
        <f t="shared" si="12"/>
        <v>1888</v>
      </c>
      <c r="S43" s="26">
        <f t="shared" si="12"/>
        <v>0</v>
      </c>
      <c r="T43" s="26">
        <f t="shared" si="12"/>
        <v>0</v>
      </c>
      <c r="U43" s="26">
        <f t="shared" si="12"/>
        <v>0</v>
      </c>
      <c r="V43" s="26">
        <f t="shared" si="12"/>
        <v>0</v>
      </c>
      <c r="W43" s="26">
        <f t="shared" si="5"/>
        <v>4466</v>
      </c>
      <c r="X43" s="26">
        <f t="shared" si="4"/>
        <v>388988.6</v>
      </c>
      <c r="Y43" s="26"/>
    </row>
    <row r="44" spans="1:25" s="22" customFormat="1" outlineLevel="1" x14ac:dyDescent="0.25">
      <c r="A44" s="76" t="s">
        <v>77</v>
      </c>
      <c r="B44" s="76"/>
      <c r="C44" s="76"/>
      <c r="D44" s="76"/>
      <c r="E44" s="76"/>
      <c r="F44" s="76"/>
      <c r="G44" s="76"/>
      <c r="H44" s="76"/>
      <c r="I44" s="27"/>
      <c r="J44" s="59">
        <v>3</v>
      </c>
      <c r="K44" s="59">
        <v>0</v>
      </c>
      <c r="L44" s="59">
        <v>0</v>
      </c>
      <c r="M44" s="59">
        <v>0</v>
      </c>
      <c r="N44" s="59">
        <v>0</v>
      </c>
      <c r="O44" s="5"/>
      <c r="P44" s="5"/>
      <c r="Q44" s="5"/>
      <c r="R44" s="5"/>
      <c r="S44" s="5"/>
      <c r="T44" s="5"/>
      <c r="U44" s="5"/>
      <c r="V44" s="5"/>
      <c r="W44" s="27">
        <f t="shared" si="5"/>
        <v>3</v>
      </c>
      <c r="X44" s="27">
        <f t="shared" si="4"/>
        <v>0</v>
      </c>
      <c r="Y44" s="27"/>
    </row>
    <row r="45" spans="1:25" s="22" customFormat="1" ht="15.75" customHeight="1" outlineLevel="1" thickBot="1" x14ac:dyDescent="0.3">
      <c r="A45" s="77" t="s">
        <v>78</v>
      </c>
      <c r="B45" s="77"/>
      <c r="C45" s="77"/>
      <c r="D45" s="77"/>
      <c r="E45" s="77"/>
      <c r="F45" s="77"/>
      <c r="G45" s="77"/>
      <c r="H45" s="77"/>
      <c r="I45" s="27"/>
      <c r="J45" s="59">
        <v>156</v>
      </c>
      <c r="K45" s="59">
        <v>120</v>
      </c>
      <c r="L45" s="59">
        <v>146</v>
      </c>
      <c r="M45" s="59">
        <v>92</v>
      </c>
      <c r="N45" s="59">
        <v>127</v>
      </c>
      <c r="O45" s="63">
        <v>751</v>
      </c>
      <c r="P45" s="5"/>
      <c r="Q45" s="5"/>
      <c r="R45" s="5">
        <v>232</v>
      </c>
      <c r="S45" s="5"/>
      <c r="T45" s="5"/>
      <c r="U45" s="5"/>
      <c r="V45" s="5"/>
      <c r="W45" s="27">
        <f t="shared" si="5"/>
        <v>1624</v>
      </c>
      <c r="X45" s="27">
        <f t="shared" si="4"/>
        <v>0</v>
      </c>
      <c r="Y45" s="27"/>
    </row>
    <row r="46" spans="1:25" s="22" customFormat="1" ht="15.75" customHeight="1" outlineLevel="1" thickBot="1" x14ac:dyDescent="0.3">
      <c r="A46" s="77" t="s">
        <v>79</v>
      </c>
      <c r="B46" s="77"/>
      <c r="C46" s="77"/>
      <c r="D46" s="77"/>
      <c r="E46" s="77"/>
      <c r="F46" s="77"/>
      <c r="G46" s="77"/>
      <c r="H46" s="77"/>
      <c r="I46" s="27"/>
      <c r="J46" s="59">
        <v>33</v>
      </c>
      <c r="K46" s="59">
        <v>58</v>
      </c>
      <c r="L46" s="59">
        <v>75</v>
      </c>
      <c r="M46" s="59">
        <v>32</v>
      </c>
      <c r="N46" s="59">
        <v>87</v>
      </c>
      <c r="O46" s="63">
        <v>126</v>
      </c>
      <c r="P46" s="5"/>
      <c r="Q46" s="5"/>
      <c r="R46" s="5">
        <v>624</v>
      </c>
      <c r="S46" s="5"/>
      <c r="T46" s="5"/>
      <c r="U46" s="5"/>
      <c r="V46" s="5"/>
      <c r="W46" s="27">
        <f t="shared" si="5"/>
        <v>1035</v>
      </c>
      <c r="X46" s="27">
        <f t="shared" si="4"/>
        <v>0</v>
      </c>
      <c r="Y46" s="27"/>
    </row>
    <row r="47" spans="1:25" s="22" customFormat="1" ht="15.75" customHeight="1" outlineLevel="1" thickBot="1" x14ac:dyDescent="0.3">
      <c r="A47" s="76" t="s">
        <v>80</v>
      </c>
      <c r="B47" s="76"/>
      <c r="C47" s="76"/>
      <c r="D47" s="76"/>
      <c r="E47" s="76"/>
      <c r="F47" s="76"/>
      <c r="G47" s="76"/>
      <c r="H47" s="76"/>
      <c r="I47" s="27"/>
      <c r="J47" s="59">
        <v>2</v>
      </c>
      <c r="K47" s="59">
        <v>5</v>
      </c>
      <c r="L47" s="59">
        <v>3</v>
      </c>
      <c r="M47" s="59">
        <v>5</v>
      </c>
      <c r="N47" s="59">
        <v>8</v>
      </c>
      <c r="O47" s="63">
        <v>0</v>
      </c>
      <c r="P47" s="5"/>
      <c r="Q47" s="5"/>
      <c r="R47" s="5">
        <v>295</v>
      </c>
      <c r="S47" s="5"/>
      <c r="T47" s="5"/>
      <c r="U47" s="5"/>
      <c r="V47" s="5"/>
      <c r="W47" s="27">
        <f t="shared" si="5"/>
        <v>318</v>
      </c>
      <c r="X47" s="27">
        <f t="shared" si="4"/>
        <v>0</v>
      </c>
      <c r="Y47" s="27"/>
    </row>
    <row r="48" spans="1:25" s="22" customFormat="1" ht="15.75" customHeight="1" outlineLevel="1" thickBot="1" x14ac:dyDescent="0.3">
      <c r="A48" s="77" t="s">
        <v>133</v>
      </c>
      <c r="B48" s="77"/>
      <c r="C48" s="77"/>
      <c r="D48" s="77"/>
      <c r="E48" s="77"/>
      <c r="F48" s="77"/>
      <c r="G48" s="77"/>
      <c r="H48" s="77"/>
      <c r="I48" s="27"/>
      <c r="J48" s="59">
        <v>6</v>
      </c>
      <c r="K48" s="59">
        <v>7</v>
      </c>
      <c r="L48" s="59">
        <v>18</v>
      </c>
      <c r="M48" s="59">
        <v>11</v>
      </c>
      <c r="N48" s="59">
        <v>25</v>
      </c>
      <c r="O48" s="63">
        <v>108</v>
      </c>
      <c r="P48" s="5"/>
      <c r="Q48" s="5"/>
      <c r="R48" s="5"/>
      <c r="S48" s="5"/>
      <c r="T48" s="5"/>
      <c r="U48" s="5"/>
      <c r="V48" s="5"/>
      <c r="W48" s="27">
        <f t="shared" si="5"/>
        <v>175</v>
      </c>
      <c r="X48" s="27">
        <f t="shared" si="4"/>
        <v>0</v>
      </c>
      <c r="Y48" s="27"/>
    </row>
    <row r="49" spans="1:25" s="22" customFormat="1" ht="15.75" customHeight="1" outlineLevel="1" thickBot="1" x14ac:dyDescent="0.3">
      <c r="A49" s="77" t="s">
        <v>81</v>
      </c>
      <c r="B49" s="77"/>
      <c r="C49" s="77"/>
      <c r="D49" s="77"/>
      <c r="E49" s="77"/>
      <c r="F49" s="77"/>
      <c r="G49" s="77"/>
      <c r="H49" s="77"/>
      <c r="I49" s="27"/>
      <c r="J49" s="59">
        <v>0</v>
      </c>
      <c r="K49" s="59">
        <v>0</v>
      </c>
      <c r="L49" s="59">
        <v>0</v>
      </c>
      <c r="M49" s="59">
        <v>3</v>
      </c>
      <c r="N49" s="59">
        <v>0</v>
      </c>
      <c r="O49" s="63">
        <v>79</v>
      </c>
      <c r="P49" s="5"/>
      <c r="Q49" s="5"/>
      <c r="R49" s="5">
        <v>50</v>
      </c>
      <c r="S49" s="5"/>
      <c r="T49" s="5"/>
      <c r="U49" s="5"/>
      <c r="V49" s="5"/>
      <c r="W49" s="27">
        <f t="shared" si="5"/>
        <v>132</v>
      </c>
      <c r="X49" s="27">
        <f t="shared" si="4"/>
        <v>0</v>
      </c>
      <c r="Y49" s="27"/>
    </row>
    <row r="50" spans="1:25" s="22" customFormat="1" ht="15.75" customHeight="1" outlineLevel="1" thickBot="1" x14ac:dyDescent="0.3">
      <c r="A50" s="77" t="s">
        <v>82</v>
      </c>
      <c r="B50" s="77"/>
      <c r="C50" s="77"/>
      <c r="D50" s="77"/>
      <c r="E50" s="77"/>
      <c r="F50" s="77"/>
      <c r="G50" s="77"/>
      <c r="H50" s="77"/>
      <c r="I50" s="27"/>
      <c r="J50" s="59">
        <v>8</v>
      </c>
      <c r="K50" s="59">
        <v>16</v>
      </c>
      <c r="L50" s="59">
        <v>17</v>
      </c>
      <c r="M50" s="59">
        <v>10</v>
      </c>
      <c r="N50" s="59">
        <v>22</v>
      </c>
      <c r="O50" s="63">
        <v>27</v>
      </c>
      <c r="P50" s="5"/>
      <c r="Q50" s="5"/>
      <c r="R50" s="5">
        <v>371</v>
      </c>
      <c r="S50" s="5"/>
      <c r="T50" s="5"/>
      <c r="U50" s="5"/>
      <c r="V50" s="5"/>
      <c r="W50" s="27">
        <f t="shared" si="5"/>
        <v>471</v>
      </c>
      <c r="X50" s="27">
        <f t="shared" si="4"/>
        <v>0</v>
      </c>
      <c r="Y50" s="27"/>
    </row>
    <row r="51" spans="1:25" s="22" customFormat="1" ht="15.75" customHeight="1" outlineLevel="1" thickBot="1" x14ac:dyDescent="0.3">
      <c r="A51" s="77" t="s">
        <v>83</v>
      </c>
      <c r="B51" s="77"/>
      <c r="C51" s="77"/>
      <c r="D51" s="77"/>
      <c r="E51" s="77"/>
      <c r="F51" s="77"/>
      <c r="G51" s="77"/>
      <c r="H51" s="77"/>
      <c r="I51" s="27"/>
      <c r="J51" s="59">
        <v>9</v>
      </c>
      <c r="K51" s="59">
        <v>29</v>
      </c>
      <c r="L51" s="59">
        <v>37</v>
      </c>
      <c r="M51" s="59">
        <v>20</v>
      </c>
      <c r="N51" s="59">
        <v>20</v>
      </c>
      <c r="O51" s="63">
        <v>277</v>
      </c>
      <c r="P51" s="5"/>
      <c r="Q51" s="5"/>
      <c r="R51" s="5">
        <v>316</v>
      </c>
      <c r="S51" s="5"/>
      <c r="T51" s="5"/>
      <c r="U51" s="5"/>
      <c r="V51" s="5"/>
      <c r="W51" s="27">
        <f t="shared" si="5"/>
        <v>708</v>
      </c>
      <c r="X51" s="27">
        <f t="shared" si="4"/>
        <v>0</v>
      </c>
      <c r="Y51" s="27"/>
    </row>
    <row r="52" spans="1:25" s="22" customFormat="1" x14ac:dyDescent="0.25">
      <c r="A52" s="66" t="s">
        <v>84</v>
      </c>
      <c r="B52" s="66"/>
      <c r="C52" s="66"/>
      <c r="D52" s="66"/>
      <c r="E52" s="66"/>
      <c r="F52" s="66"/>
      <c r="G52" s="66"/>
      <c r="H52" s="66"/>
      <c r="I52" s="26">
        <v>59.4</v>
      </c>
      <c r="J52" s="26">
        <f>SUM(J53)</f>
        <v>2</v>
      </c>
      <c r="K52" s="26">
        <f t="shared" ref="K52:V52" si="13">SUM(K53)</f>
        <v>0</v>
      </c>
      <c r="L52" s="26">
        <f t="shared" si="13"/>
        <v>0</v>
      </c>
      <c r="M52" s="26">
        <f t="shared" si="13"/>
        <v>0</v>
      </c>
      <c r="N52" s="26">
        <f t="shared" si="13"/>
        <v>0</v>
      </c>
      <c r="O52" s="26">
        <f t="shared" si="13"/>
        <v>110</v>
      </c>
      <c r="P52" s="26">
        <f t="shared" si="13"/>
        <v>0</v>
      </c>
      <c r="Q52" s="26">
        <f t="shared" si="13"/>
        <v>0</v>
      </c>
      <c r="R52" s="26">
        <f t="shared" si="13"/>
        <v>0</v>
      </c>
      <c r="S52" s="26">
        <f t="shared" si="13"/>
        <v>0</v>
      </c>
      <c r="T52" s="26">
        <f t="shared" si="13"/>
        <v>0</v>
      </c>
      <c r="U52" s="26">
        <f t="shared" si="13"/>
        <v>0</v>
      </c>
      <c r="V52" s="26">
        <f t="shared" si="13"/>
        <v>0</v>
      </c>
      <c r="W52" s="26">
        <f t="shared" si="5"/>
        <v>112</v>
      </c>
      <c r="X52" s="26">
        <f t="shared" si="4"/>
        <v>6652.8</v>
      </c>
      <c r="Y52" s="26"/>
    </row>
    <row r="53" spans="1:25" s="22" customFormat="1" ht="33" customHeight="1" outlineLevel="1" x14ac:dyDescent="0.25">
      <c r="A53" s="72" t="s">
        <v>85</v>
      </c>
      <c r="B53" s="72"/>
      <c r="C53" s="72"/>
      <c r="D53" s="72"/>
      <c r="E53" s="72"/>
      <c r="F53" s="72"/>
      <c r="G53" s="72"/>
      <c r="H53" s="72"/>
      <c r="I53" s="20"/>
      <c r="J53" s="4">
        <v>2</v>
      </c>
      <c r="K53" s="4"/>
      <c r="L53" s="4"/>
      <c r="M53" s="4"/>
      <c r="N53" s="4"/>
      <c r="O53" s="4">
        <v>110</v>
      </c>
      <c r="P53" s="4"/>
      <c r="Q53" s="4"/>
      <c r="R53" s="4"/>
      <c r="S53" s="4"/>
      <c r="T53" s="4"/>
      <c r="U53" s="4"/>
      <c r="V53" s="4"/>
      <c r="W53" s="20">
        <f t="shared" si="5"/>
        <v>112</v>
      </c>
      <c r="X53" s="20">
        <f t="shared" si="4"/>
        <v>0</v>
      </c>
      <c r="Y53" s="20"/>
    </row>
    <row r="54" spans="1:25" s="22" customFormat="1" ht="35.25" customHeight="1" x14ac:dyDescent="0.25">
      <c r="A54" s="66" t="s">
        <v>86</v>
      </c>
      <c r="B54" s="66"/>
      <c r="C54" s="66"/>
      <c r="D54" s="66"/>
      <c r="E54" s="66"/>
      <c r="F54" s="66"/>
      <c r="G54" s="66"/>
      <c r="H54" s="66"/>
      <c r="I54" s="26">
        <v>90.8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f t="shared" si="5"/>
        <v>0</v>
      </c>
      <c r="X54" s="26">
        <f t="shared" si="4"/>
        <v>0</v>
      </c>
      <c r="Y54" s="26"/>
    </row>
    <row r="55" spans="1:25" s="22" customFormat="1" ht="15.75" customHeight="1" x14ac:dyDescent="0.25">
      <c r="A55" s="66" t="s">
        <v>42</v>
      </c>
      <c r="B55" s="66"/>
      <c r="C55" s="66"/>
      <c r="D55" s="66"/>
      <c r="E55" s="66"/>
      <c r="F55" s="66"/>
      <c r="G55" s="66"/>
      <c r="H55" s="66"/>
      <c r="I55" s="23"/>
      <c r="J55" s="26">
        <f t="shared" ref="J55:X55" si="14">SUM(J43,J52,J54)</f>
        <v>219</v>
      </c>
      <c r="K55" s="26">
        <f t="shared" si="14"/>
        <v>235</v>
      </c>
      <c r="L55" s="26">
        <f t="shared" si="14"/>
        <v>296</v>
      </c>
      <c r="M55" s="26">
        <f t="shared" si="14"/>
        <v>173</v>
      </c>
      <c r="N55" s="26">
        <f t="shared" si="14"/>
        <v>289</v>
      </c>
      <c r="O55" s="26">
        <f t="shared" si="14"/>
        <v>1478</v>
      </c>
      <c r="P55" s="26">
        <f t="shared" si="14"/>
        <v>0</v>
      </c>
      <c r="Q55" s="26">
        <f t="shared" si="14"/>
        <v>0</v>
      </c>
      <c r="R55" s="26">
        <f t="shared" si="14"/>
        <v>1888</v>
      </c>
      <c r="S55" s="26">
        <f t="shared" si="14"/>
        <v>0</v>
      </c>
      <c r="T55" s="26">
        <f t="shared" si="14"/>
        <v>0</v>
      </c>
      <c r="U55" s="26">
        <f t="shared" si="14"/>
        <v>0</v>
      </c>
      <c r="V55" s="26">
        <f t="shared" si="14"/>
        <v>0</v>
      </c>
      <c r="W55" s="26">
        <f t="shared" si="14"/>
        <v>4578</v>
      </c>
      <c r="X55" s="26">
        <f t="shared" si="14"/>
        <v>395641.39999999997</v>
      </c>
      <c r="Y55" s="25"/>
    </row>
    <row r="56" spans="1:25" s="22" customFormat="1" ht="15.75" customHeight="1" x14ac:dyDescent="0.25">
      <c r="A56" s="70" t="s">
        <v>87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</row>
    <row r="57" spans="1:25" s="22" customFormat="1" ht="66" customHeight="1" x14ac:dyDescent="0.25">
      <c r="A57" s="75" t="s">
        <v>88</v>
      </c>
      <c r="B57" s="75"/>
      <c r="C57" s="75"/>
      <c r="D57" s="75"/>
      <c r="E57" s="75"/>
      <c r="F57" s="75"/>
      <c r="G57" s="75"/>
      <c r="H57" s="75"/>
      <c r="I57" s="23">
        <v>235.66</v>
      </c>
      <c r="J57" s="28">
        <f>SUM(J58:J59)</f>
        <v>0</v>
      </c>
      <c r="K57" s="28">
        <f t="shared" ref="K57:V57" si="15">SUM(K58:K59)</f>
        <v>0</v>
      </c>
      <c r="L57" s="28">
        <f t="shared" si="15"/>
        <v>0</v>
      </c>
      <c r="M57" s="28">
        <f t="shared" si="15"/>
        <v>0</v>
      </c>
      <c r="N57" s="28">
        <f t="shared" si="15"/>
        <v>0</v>
      </c>
      <c r="O57" s="28">
        <f t="shared" si="15"/>
        <v>0</v>
      </c>
      <c r="P57" s="28">
        <f t="shared" si="15"/>
        <v>0</v>
      </c>
      <c r="Q57" s="28">
        <f t="shared" si="15"/>
        <v>0</v>
      </c>
      <c r="R57" s="28">
        <f t="shared" si="15"/>
        <v>0</v>
      </c>
      <c r="S57" s="28">
        <f t="shared" si="15"/>
        <v>0</v>
      </c>
      <c r="T57" s="28">
        <f t="shared" si="15"/>
        <v>0</v>
      </c>
      <c r="U57" s="28">
        <f t="shared" si="15"/>
        <v>0</v>
      </c>
      <c r="V57" s="28">
        <f t="shared" si="15"/>
        <v>0</v>
      </c>
      <c r="W57" s="23">
        <f>SUM(J57:V57)</f>
        <v>0</v>
      </c>
      <c r="X57" s="23">
        <f>I57*W57</f>
        <v>0</v>
      </c>
      <c r="Y57" s="28"/>
    </row>
    <row r="58" spans="1:25" s="22" customFormat="1" ht="66" customHeight="1" outlineLevel="1" x14ac:dyDescent="0.25">
      <c r="A58" s="72" t="s">
        <v>89</v>
      </c>
      <c r="B58" s="72"/>
      <c r="C58" s="72"/>
      <c r="D58" s="72"/>
      <c r="E58" s="72"/>
      <c r="F58" s="72"/>
      <c r="G58" s="72"/>
      <c r="H58" s="72"/>
      <c r="I58" s="2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9">
        <f t="shared" si="5"/>
        <v>0</v>
      </c>
      <c r="X58" s="29">
        <f t="shared" si="4"/>
        <v>0</v>
      </c>
      <c r="Y58" s="29"/>
    </row>
    <row r="59" spans="1:25" s="22" customFormat="1" ht="15.75" customHeight="1" outlineLevel="1" x14ac:dyDescent="0.25">
      <c r="A59" s="74" t="s">
        <v>90</v>
      </c>
      <c r="B59" s="74"/>
      <c r="C59" s="74"/>
      <c r="D59" s="74"/>
      <c r="E59" s="74"/>
      <c r="F59" s="74"/>
      <c r="G59" s="74"/>
      <c r="H59" s="74"/>
      <c r="I59" s="29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29">
        <f t="shared" si="5"/>
        <v>0</v>
      </c>
      <c r="X59" s="29">
        <f t="shared" si="4"/>
        <v>0</v>
      </c>
      <c r="Y59" s="29"/>
    </row>
    <row r="60" spans="1:25" s="22" customFormat="1" ht="69" customHeight="1" x14ac:dyDescent="0.25">
      <c r="A60" s="75" t="s">
        <v>91</v>
      </c>
      <c r="B60" s="75"/>
      <c r="C60" s="75"/>
      <c r="D60" s="75"/>
      <c r="E60" s="75"/>
      <c r="F60" s="75"/>
      <c r="G60" s="75"/>
      <c r="H60" s="75"/>
      <c r="I60" s="23">
        <v>95.47</v>
      </c>
      <c r="J60" s="23">
        <f>SUM(J61)</f>
        <v>83</v>
      </c>
      <c r="K60" s="23">
        <f t="shared" ref="K60:V60" si="16">SUM(K61)</f>
        <v>117</v>
      </c>
      <c r="L60" s="23">
        <f t="shared" si="16"/>
        <v>151</v>
      </c>
      <c r="M60" s="23">
        <f t="shared" si="16"/>
        <v>65</v>
      </c>
      <c r="N60" s="23">
        <f t="shared" si="16"/>
        <v>186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si="16"/>
        <v>0</v>
      </c>
      <c r="T60" s="23">
        <f t="shared" si="16"/>
        <v>0</v>
      </c>
      <c r="U60" s="23">
        <f t="shared" si="16"/>
        <v>0</v>
      </c>
      <c r="V60" s="23">
        <f t="shared" si="16"/>
        <v>0</v>
      </c>
      <c r="W60" s="23">
        <f t="shared" si="5"/>
        <v>602</v>
      </c>
      <c r="X60" s="23">
        <f t="shared" si="4"/>
        <v>57472.94</v>
      </c>
      <c r="Y60" s="23"/>
    </row>
    <row r="61" spans="1:25" s="22" customFormat="1" ht="15.75" customHeight="1" outlineLevel="1" x14ac:dyDescent="0.25">
      <c r="A61" s="71" t="s">
        <v>92</v>
      </c>
      <c r="B61" s="71"/>
      <c r="C61" s="71"/>
      <c r="D61" s="71"/>
      <c r="E61" s="71"/>
      <c r="F61" s="71"/>
      <c r="G61" s="71"/>
      <c r="H61" s="71"/>
      <c r="I61" s="30"/>
      <c r="J61" s="2">
        <v>83</v>
      </c>
      <c r="K61" s="2">
        <v>117</v>
      </c>
      <c r="L61" s="2">
        <v>151</v>
      </c>
      <c r="M61" s="2">
        <v>65</v>
      </c>
      <c r="N61" s="2">
        <v>186</v>
      </c>
      <c r="O61" s="2"/>
      <c r="P61" s="2"/>
      <c r="Q61" s="2"/>
      <c r="R61" s="2"/>
      <c r="S61" s="2"/>
      <c r="T61" s="2"/>
      <c r="U61" s="2"/>
      <c r="V61" s="2"/>
      <c r="W61" s="30">
        <v>0</v>
      </c>
      <c r="X61" s="30">
        <f t="shared" si="4"/>
        <v>0</v>
      </c>
      <c r="Y61" s="30"/>
    </row>
    <row r="62" spans="1:25" s="22" customFormat="1" ht="32.25" customHeight="1" x14ac:dyDescent="0.25">
      <c r="A62" s="75" t="s">
        <v>93</v>
      </c>
      <c r="B62" s="75"/>
      <c r="C62" s="75"/>
      <c r="D62" s="75"/>
      <c r="E62" s="75"/>
      <c r="F62" s="75"/>
      <c r="G62" s="75"/>
      <c r="H62" s="75"/>
      <c r="I62" s="23">
        <v>182</v>
      </c>
      <c r="J62" s="23">
        <f>SUM(J63:J73)</f>
        <v>507</v>
      </c>
      <c r="K62" s="23">
        <f t="shared" ref="K62:V62" si="17">SUM(K63:K73)</f>
        <v>524</v>
      </c>
      <c r="L62" s="23">
        <f t="shared" si="17"/>
        <v>519</v>
      </c>
      <c r="M62" s="23">
        <f t="shared" si="17"/>
        <v>327</v>
      </c>
      <c r="N62" s="23">
        <f t="shared" si="17"/>
        <v>673</v>
      </c>
      <c r="O62" s="23">
        <f t="shared" si="17"/>
        <v>13672</v>
      </c>
      <c r="P62" s="23">
        <f t="shared" si="17"/>
        <v>0</v>
      </c>
      <c r="Q62" s="23">
        <f t="shared" si="17"/>
        <v>0</v>
      </c>
      <c r="R62" s="23">
        <f t="shared" si="17"/>
        <v>14608</v>
      </c>
      <c r="S62" s="23">
        <f t="shared" si="17"/>
        <v>0</v>
      </c>
      <c r="T62" s="23">
        <f t="shared" si="17"/>
        <v>0</v>
      </c>
      <c r="U62" s="23">
        <f t="shared" si="17"/>
        <v>0</v>
      </c>
      <c r="V62" s="23">
        <f t="shared" si="17"/>
        <v>0</v>
      </c>
      <c r="W62" s="23">
        <f t="shared" si="5"/>
        <v>30830</v>
      </c>
      <c r="X62" s="23">
        <f t="shared" si="4"/>
        <v>5611060</v>
      </c>
      <c r="Y62" s="23"/>
    </row>
    <row r="63" spans="1:25" s="22" customFormat="1" ht="15.75" customHeight="1" outlineLevel="1" thickBot="1" x14ac:dyDescent="0.3">
      <c r="A63" s="71" t="s">
        <v>94</v>
      </c>
      <c r="B63" s="71"/>
      <c r="C63" s="71"/>
      <c r="D63" s="71"/>
      <c r="E63" s="71"/>
      <c r="F63" s="71"/>
      <c r="G63" s="71"/>
      <c r="H63" s="71"/>
      <c r="I63" s="30"/>
      <c r="J63" s="59">
        <v>138</v>
      </c>
      <c r="K63" s="59">
        <v>108</v>
      </c>
      <c r="L63" s="59">
        <v>135</v>
      </c>
      <c r="M63" s="59">
        <v>73</v>
      </c>
      <c r="N63" s="59">
        <v>192</v>
      </c>
      <c r="O63" s="63">
        <v>205</v>
      </c>
      <c r="P63" s="2"/>
      <c r="Q63" s="2"/>
      <c r="R63" s="2"/>
      <c r="S63" s="2"/>
      <c r="T63" s="2"/>
      <c r="U63" s="2"/>
      <c r="V63" s="2"/>
      <c r="W63" s="30">
        <f t="shared" si="5"/>
        <v>851</v>
      </c>
      <c r="X63" s="30">
        <f t="shared" si="4"/>
        <v>0</v>
      </c>
      <c r="Y63" s="30"/>
    </row>
    <row r="64" spans="1:25" s="22" customFormat="1" ht="15.75" customHeight="1" outlineLevel="1" thickBot="1" x14ac:dyDescent="0.3">
      <c r="A64" s="71" t="s">
        <v>95</v>
      </c>
      <c r="B64" s="71"/>
      <c r="C64" s="71"/>
      <c r="D64" s="71"/>
      <c r="E64" s="71"/>
      <c r="F64" s="71"/>
      <c r="G64" s="71"/>
      <c r="H64" s="71"/>
      <c r="I64" s="30"/>
      <c r="J64" s="59">
        <v>123</v>
      </c>
      <c r="K64" s="59">
        <v>163</v>
      </c>
      <c r="L64" s="59">
        <v>96</v>
      </c>
      <c r="M64" s="59">
        <v>103</v>
      </c>
      <c r="N64" s="59">
        <v>166</v>
      </c>
      <c r="O64" s="63">
        <v>194</v>
      </c>
      <c r="P64" s="2"/>
      <c r="Q64" s="2"/>
      <c r="R64" s="2"/>
      <c r="S64" s="2"/>
      <c r="T64" s="2"/>
      <c r="U64" s="2"/>
      <c r="V64" s="2"/>
      <c r="W64" s="30">
        <f t="shared" si="5"/>
        <v>845</v>
      </c>
      <c r="X64" s="30">
        <f t="shared" si="4"/>
        <v>0</v>
      </c>
      <c r="Y64" s="30"/>
    </row>
    <row r="65" spans="1:25" s="22" customFormat="1" ht="15.75" customHeight="1" outlineLevel="1" thickBot="1" x14ac:dyDescent="0.3">
      <c r="A65" s="71" t="s">
        <v>96</v>
      </c>
      <c r="B65" s="71"/>
      <c r="C65" s="71"/>
      <c r="D65" s="71"/>
      <c r="E65" s="71"/>
      <c r="F65" s="71"/>
      <c r="G65" s="71"/>
      <c r="H65" s="71"/>
      <c r="I65" s="30"/>
      <c r="J65" s="59">
        <v>85</v>
      </c>
      <c r="K65" s="59">
        <v>73</v>
      </c>
      <c r="L65" s="59">
        <v>112</v>
      </c>
      <c r="M65" s="59">
        <v>39</v>
      </c>
      <c r="N65" s="59">
        <v>73</v>
      </c>
      <c r="O65" s="63">
        <v>95</v>
      </c>
      <c r="P65" s="2"/>
      <c r="Q65" s="2"/>
      <c r="R65" s="2"/>
      <c r="S65" s="2"/>
      <c r="T65" s="2"/>
      <c r="U65" s="2"/>
      <c r="V65" s="2"/>
      <c r="W65" s="30">
        <f t="shared" si="5"/>
        <v>477</v>
      </c>
      <c r="X65" s="30">
        <f t="shared" si="4"/>
        <v>0</v>
      </c>
      <c r="Y65" s="30"/>
    </row>
    <row r="66" spans="1:25" s="22" customFormat="1" ht="15.75" customHeight="1" outlineLevel="1" thickBot="1" x14ac:dyDescent="0.3">
      <c r="A66" s="71" t="s">
        <v>97</v>
      </c>
      <c r="B66" s="71"/>
      <c r="C66" s="71"/>
      <c r="D66" s="71"/>
      <c r="E66" s="71"/>
      <c r="F66" s="71"/>
      <c r="G66" s="71"/>
      <c r="H66" s="71"/>
      <c r="I66" s="30"/>
      <c r="J66" s="59">
        <v>27</v>
      </c>
      <c r="K66" s="59">
        <v>35</v>
      </c>
      <c r="L66" s="59">
        <v>21</v>
      </c>
      <c r="M66" s="59">
        <v>26</v>
      </c>
      <c r="N66" s="59">
        <v>32</v>
      </c>
      <c r="O66" s="63">
        <v>167</v>
      </c>
      <c r="P66" s="2"/>
      <c r="Q66" s="2"/>
      <c r="R66" s="2">
        <v>1849</v>
      </c>
      <c r="S66" s="2"/>
      <c r="T66" s="2"/>
      <c r="U66" s="2"/>
      <c r="V66" s="2"/>
      <c r="W66" s="30">
        <f t="shared" si="5"/>
        <v>2157</v>
      </c>
      <c r="X66" s="30">
        <f t="shared" si="4"/>
        <v>0</v>
      </c>
      <c r="Y66" s="30"/>
    </row>
    <row r="67" spans="1:25" s="22" customFormat="1" ht="15.75" customHeight="1" outlineLevel="1" thickBot="1" x14ac:dyDescent="0.3">
      <c r="A67" s="71" t="s">
        <v>98</v>
      </c>
      <c r="B67" s="71"/>
      <c r="C67" s="71"/>
      <c r="D67" s="71"/>
      <c r="E67" s="71"/>
      <c r="F67" s="71"/>
      <c r="G67" s="71"/>
      <c r="H67" s="71"/>
      <c r="I67" s="30"/>
      <c r="J67" s="59">
        <v>53</v>
      </c>
      <c r="K67" s="59">
        <v>73</v>
      </c>
      <c r="L67" s="59">
        <v>95</v>
      </c>
      <c r="M67" s="59">
        <v>55</v>
      </c>
      <c r="N67" s="59">
        <v>123</v>
      </c>
      <c r="O67" s="63">
        <v>657</v>
      </c>
      <c r="P67" s="2"/>
      <c r="Q67" s="2"/>
      <c r="R67" s="2"/>
      <c r="S67" s="2"/>
      <c r="T67" s="2"/>
      <c r="U67" s="2"/>
      <c r="V67" s="2"/>
      <c r="W67" s="30">
        <f t="shared" si="5"/>
        <v>1056</v>
      </c>
      <c r="X67" s="30">
        <f t="shared" si="4"/>
        <v>0</v>
      </c>
      <c r="Y67" s="30"/>
    </row>
    <row r="68" spans="1:25" s="22" customFormat="1" ht="15.75" customHeight="1" outlineLevel="1" thickBot="1" x14ac:dyDescent="0.3">
      <c r="A68" s="71" t="s">
        <v>134</v>
      </c>
      <c r="B68" s="71"/>
      <c r="C68" s="71"/>
      <c r="D68" s="71"/>
      <c r="E68" s="71"/>
      <c r="F68" s="71"/>
      <c r="G68" s="71"/>
      <c r="H68" s="71"/>
      <c r="I68" s="30"/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63">
        <v>3</v>
      </c>
      <c r="P68" s="2"/>
      <c r="Q68" s="2"/>
      <c r="R68" s="2"/>
      <c r="S68" s="2"/>
      <c r="T68" s="2"/>
      <c r="U68" s="2"/>
      <c r="V68" s="2"/>
      <c r="W68" s="30">
        <f t="shared" si="5"/>
        <v>3</v>
      </c>
      <c r="X68" s="30">
        <f t="shared" si="4"/>
        <v>0</v>
      </c>
      <c r="Y68" s="30"/>
    </row>
    <row r="69" spans="1:25" s="22" customFormat="1" ht="15.75" customHeight="1" outlineLevel="1" thickBot="1" x14ac:dyDescent="0.3">
      <c r="A69" s="71" t="s">
        <v>100</v>
      </c>
      <c r="B69" s="71"/>
      <c r="C69" s="71"/>
      <c r="D69" s="71"/>
      <c r="E69" s="71"/>
      <c r="F69" s="71"/>
      <c r="G69" s="71"/>
      <c r="H69" s="71"/>
      <c r="I69" s="30"/>
      <c r="J69" s="59">
        <v>4</v>
      </c>
      <c r="K69" s="59">
        <v>0</v>
      </c>
      <c r="L69" s="59">
        <v>0</v>
      </c>
      <c r="M69" s="59">
        <v>0</v>
      </c>
      <c r="N69" s="59">
        <v>0</v>
      </c>
      <c r="O69" s="63">
        <v>328</v>
      </c>
      <c r="P69" s="2"/>
      <c r="Q69" s="2"/>
      <c r="R69" s="2">
        <v>425</v>
      </c>
      <c r="S69" s="2"/>
      <c r="T69" s="2"/>
      <c r="U69" s="2"/>
      <c r="V69" s="2"/>
      <c r="W69" s="30">
        <f t="shared" si="5"/>
        <v>757</v>
      </c>
      <c r="X69" s="30">
        <f t="shared" si="4"/>
        <v>0</v>
      </c>
      <c r="Y69" s="30"/>
    </row>
    <row r="70" spans="1:25" s="22" customFormat="1" ht="15.75" customHeight="1" outlineLevel="1" thickBot="1" x14ac:dyDescent="0.3">
      <c r="A70" s="71" t="s">
        <v>101</v>
      </c>
      <c r="B70" s="71"/>
      <c r="C70" s="71"/>
      <c r="D70" s="71"/>
      <c r="E70" s="71"/>
      <c r="F70" s="71"/>
      <c r="G70" s="71"/>
      <c r="H70" s="71"/>
      <c r="I70" s="30"/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63">
        <v>10452</v>
      </c>
      <c r="P70" s="2"/>
      <c r="Q70" s="2"/>
      <c r="R70" s="2">
        <v>10360</v>
      </c>
      <c r="S70" s="2"/>
      <c r="T70" s="2"/>
      <c r="U70" s="2"/>
      <c r="V70" s="2"/>
      <c r="W70" s="30">
        <f t="shared" si="5"/>
        <v>20812</v>
      </c>
      <c r="X70" s="30">
        <f t="shared" si="4"/>
        <v>0</v>
      </c>
      <c r="Y70" s="30"/>
    </row>
    <row r="71" spans="1:25" s="22" customFormat="1" ht="15.75" customHeight="1" outlineLevel="1" thickBot="1" x14ac:dyDescent="0.3">
      <c r="A71" s="71" t="s">
        <v>102</v>
      </c>
      <c r="B71" s="71"/>
      <c r="C71" s="71"/>
      <c r="D71" s="71"/>
      <c r="E71" s="71"/>
      <c r="F71" s="71"/>
      <c r="G71" s="71"/>
      <c r="H71" s="71"/>
      <c r="I71" s="30"/>
      <c r="J71" s="59">
        <v>29</v>
      </c>
      <c r="K71" s="59">
        <v>22</v>
      </c>
      <c r="L71" s="59">
        <v>0</v>
      </c>
      <c r="M71" s="59">
        <v>0</v>
      </c>
      <c r="N71" s="59">
        <v>0</v>
      </c>
      <c r="O71" s="63">
        <v>300</v>
      </c>
      <c r="P71" s="2"/>
      <c r="Q71" s="2"/>
      <c r="R71" s="2">
        <v>227</v>
      </c>
      <c r="S71" s="2"/>
      <c r="T71" s="2"/>
      <c r="U71" s="2"/>
      <c r="V71" s="2"/>
      <c r="W71" s="30">
        <f t="shared" si="5"/>
        <v>578</v>
      </c>
      <c r="X71" s="30">
        <f t="shared" si="4"/>
        <v>0</v>
      </c>
      <c r="Y71" s="30"/>
    </row>
    <row r="72" spans="1:25" s="22" customFormat="1" ht="15.75" customHeight="1" outlineLevel="1" thickBot="1" x14ac:dyDescent="0.3">
      <c r="A72" s="73" t="s">
        <v>135</v>
      </c>
      <c r="B72" s="73"/>
      <c r="C72" s="73"/>
      <c r="D72" s="73"/>
      <c r="E72" s="73"/>
      <c r="F72" s="73"/>
      <c r="G72" s="73"/>
      <c r="H72" s="73"/>
      <c r="I72" s="30"/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63">
        <v>1262</v>
      </c>
      <c r="P72" s="2"/>
      <c r="Q72" s="2"/>
      <c r="R72" s="2">
        <v>1747</v>
      </c>
      <c r="S72" s="2"/>
      <c r="T72" s="2"/>
      <c r="U72" s="2"/>
      <c r="V72" s="2"/>
      <c r="W72" s="30">
        <f t="shared" si="5"/>
        <v>3009</v>
      </c>
      <c r="X72" s="30">
        <f t="shared" si="4"/>
        <v>0</v>
      </c>
      <c r="Y72" s="30"/>
    </row>
    <row r="73" spans="1:25" s="22" customFormat="1" ht="15.75" customHeight="1" outlineLevel="1" thickBot="1" x14ac:dyDescent="0.3">
      <c r="A73" s="71" t="s">
        <v>103</v>
      </c>
      <c r="B73" s="71"/>
      <c r="C73" s="71"/>
      <c r="D73" s="71"/>
      <c r="E73" s="71"/>
      <c r="F73" s="71"/>
      <c r="G73" s="71"/>
      <c r="H73" s="71"/>
      <c r="I73" s="30"/>
      <c r="J73" s="59">
        <v>48</v>
      </c>
      <c r="K73" s="59">
        <v>50</v>
      </c>
      <c r="L73" s="59">
        <v>60</v>
      </c>
      <c r="M73" s="59">
        <v>31</v>
      </c>
      <c r="N73" s="59">
        <v>87</v>
      </c>
      <c r="O73" s="63">
        <v>9</v>
      </c>
      <c r="P73" s="2"/>
      <c r="Q73" s="2"/>
      <c r="R73" s="2"/>
      <c r="S73" s="2"/>
      <c r="T73" s="2"/>
      <c r="U73" s="2"/>
      <c r="V73" s="2"/>
      <c r="W73" s="30">
        <f t="shared" si="5"/>
        <v>285</v>
      </c>
      <c r="X73" s="30">
        <f t="shared" si="4"/>
        <v>0</v>
      </c>
      <c r="Y73" s="30"/>
    </row>
    <row r="74" spans="1:25" s="22" customFormat="1" ht="33.75" customHeight="1" x14ac:dyDescent="0.25">
      <c r="A74" s="66" t="s">
        <v>104</v>
      </c>
      <c r="B74" s="66"/>
      <c r="C74" s="66"/>
      <c r="D74" s="66"/>
      <c r="E74" s="66"/>
      <c r="F74" s="66"/>
      <c r="G74" s="66"/>
      <c r="H74" s="66"/>
      <c r="I74" s="26">
        <v>114.61</v>
      </c>
      <c r="J74" s="26">
        <f t="shared" ref="J74:V74" si="18">SUM(J75:J86)</f>
        <v>344</v>
      </c>
      <c r="K74" s="26">
        <f t="shared" si="18"/>
        <v>156</v>
      </c>
      <c r="L74" s="26">
        <f t="shared" si="18"/>
        <v>280</v>
      </c>
      <c r="M74" s="26">
        <f t="shared" si="18"/>
        <v>213</v>
      </c>
      <c r="N74" s="26">
        <f t="shared" si="18"/>
        <v>398</v>
      </c>
      <c r="O74" s="26">
        <f t="shared" si="18"/>
        <v>8961</v>
      </c>
      <c r="P74" s="26">
        <f t="shared" si="18"/>
        <v>0</v>
      </c>
      <c r="Q74" s="26">
        <f t="shared" si="18"/>
        <v>0</v>
      </c>
      <c r="R74" s="26">
        <f t="shared" si="18"/>
        <v>4350</v>
      </c>
      <c r="S74" s="26">
        <f t="shared" si="18"/>
        <v>0</v>
      </c>
      <c r="T74" s="26">
        <f t="shared" si="18"/>
        <v>0</v>
      </c>
      <c r="U74" s="26">
        <f t="shared" si="18"/>
        <v>0</v>
      </c>
      <c r="V74" s="26">
        <f t="shared" si="18"/>
        <v>0</v>
      </c>
      <c r="W74" s="26">
        <f t="shared" si="5"/>
        <v>14702</v>
      </c>
      <c r="X74" s="26">
        <f t="shared" si="4"/>
        <v>1684996.22</v>
      </c>
      <c r="Y74" s="26"/>
    </row>
    <row r="75" spans="1:25" s="22" customFormat="1" ht="15.75" customHeight="1" outlineLevel="1" thickBot="1" x14ac:dyDescent="0.3">
      <c r="A75" s="71" t="s">
        <v>105</v>
      </c>
      <c r="B75" s="71"/>
      <c r="C75" s="71"/>
      <c r="D75" s="71"/>
      <c r="E75" s="71"/>
      <c r="F75" s="71"/>
      <c r="G75" s="71"/>
      <c r="H75" s="71"/>
      <c r="I75" s="27"/>
      <c r="J75" s="59">
        <v>226</v>
      </c>
      <c r="K75" s="59">
        <v>120</v>
      </c>
      <c r="L75" s="59">
        <v>278</v>
      </c>
      <c r="M75" s="59">
        <v>141</v>
      </c>
      <c r="N75" s="59">
        <v>302</v>
      </c>
      <c r="O75" s="63">
        <v>1605</v>
      </c>
      <c r="P75" s="5"/>
      <c r="Q75" s="5"/>
      <c r="R75" s="5">
        <v>1817</v>
      </c>
      <c r="S75" s="5"/>
      <c r="T75" s="5"/>
      <c r="U75" s="5"/>
      <c r="V75" s="5"/>
      <c r="W75" s="27">
        <f t="shared" si="5"/>
        <v>4489</v>
      </c>
      <c r="X75" s="27">
        <f t="shared" si="4"/>
        <v>0</v>
      </c>
      <c r="Y75" s="27"/>
    </row>
    <row r="76" spans="1:25" s="22" customFormat="1" ht="15.75" customHeight="1" outlineLevel="1" thickBot="1" x14ac:dyDescent="0.3">
      <c r="A76" s="71" t="s">
        <v>106</v>
      </c>
      <c r="B76" s="71"/>
      <c r="C76" s="71"/>
      <c r="D76" s="71"/>
      <c r="E76" s="71"/>
      <c r="F76" s="71"/>
      <c r="G76" s="71"/>
      <c r="H76" s="71"/>
      <c r="I76" s="27"/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63">
        <v>256</v>
      </c>
      <c r="P76" s="5"/>
      <c r="Q76" s="5"/>
      <c r="R76" s="5"/>
      <c r="S76" s="5"/>
      <c r="T76" s="5"/>
      <c r="U76" s="5"/>
      <c r="V76" s="5"/>
      <c r="W76" s="27">
        <f t="shared" si="5"/>
        <v>256</v>
      </c>
      <c r="X76" s="27">
        <f t="shared" si="4"/>
        <v>0</v>
      </c>
      <c r="Y76" s="27"/>
    </row>
    <row r="77" spans="1:25" s="22" customFormat="1" ht="15.75" customHeight="1" outlineLevel="1" thickBot="1" x14ac:dyDescent="0.3">
      <c r="A77" s="71" t="s">
        <v>107</v>
      </c>
      <c r="B77" s="71"/>
      <c r="C77" s="71"/>
      <c r="D77" s="71"/>
      <c r="E77" s="71"/>
      <c r="F77" s="71"/>
      <c r="G77" s="71"/>
      <c r="H77" s="71"/>
      <c r="I77" s="27"/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63">
        <v>131</v>
      </c>
      <c r="P77" s="5"/>
      <c r="Q77" s="5"/>
      <c r="R77" s="5"/>
      <c r="S77" s="5"/>
      <c r="T77" s="5"/>
      <c r="U77" s="5"/>
      <c r="V77" s="5"/>
      <c r="W77" s="27">
        <f t="shared" si="5"/>
        <v>131</v>
      </c>
      <c r="X77" s="27">
        <f t="shared" si="4"/>
        <v>0</v>
      </c>
      <c r="Y77" s="27"/>
    </row>
    <row r="78" spans="1:25" s="22" customFormat="1" ht="15.75" customHeight="1" outlineLevel="1" thickBot="1" x14ac:dyDescent="0.3">
      <c r="A78" s="71" t="s">
        <v>108</v>
      </c>
      <c r="B78" s="71"/>
      <c r="C78" s="71"/>
      <c r="D78" s="71"/>
      <c r="E78" s="71"/>
      <c r="F78" s="71"/>
      <c r="G78" s="71"/>
      <c r="H78" s="71"/>
      <c r="I78" s="27"/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63">
        <v>2430</v>
      </c>
      <c r="P78" s="5"/>
      <c r="Q78" s="5"/>
      <c r="R78" s="5">
        <v>1692</v>
      </c>
      <c r="S78" s="5"/>
      <c r="T78" s="5"/>
      <c r="U78" s="5"/>
      <c r="V78" s="5"/>
      <c r="W78" s="27">
        <f t="shared" si="5"/>
        <v>4122</v>
      </c>
      <c r="X78" s="27">
        <f t="shared" si="4"/>
        <v>0</v>
      </c>
      <c r="Y78" s="27"/>
    </row>
    <row r="79" spans="1:25" s="22" customFormat="1" ht="15.75" customHeight="1" outlineLevel="1" thickBot="1" x14ac:dyDescent="0.3">
      <c r="A79" s="71" t="s">
        <v>109</v>
      </c>
      <c r="B79" s="71"/>
      <c r="C79" s="71"/>
      <c r="D79" s="71"/>
      <c r="E79" s="71"/>
      <c r="F79" s="71"/>
      <c r="G79" s="71"/>
      <c r="H79" s="71"/>
      <c r="I79" s="27"/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63">
        <v>348</v>
      </c>
      <c r="P79" s="5"/>
      <c r="Q79" s="5"/>
      <c r="R79" s="5"/>
      <c r="S79" s="5"/>
      <c r="T79" s="5"/>
      <c r="U79" s="5"/>
      <c r="V79" s="5"/>
      <c r="W79" s="27">
        <f t="shared" si="5"/>
        <v>348</v>
      </c>
      <c r="X79" s="27">
        <f t="shared" si="4"/>
        <v>0</v>
      </c>
      <c r="Y79" s="27"/>
    </row>
    <row r="80" spans="1:25" s="22" customFormat="1" ht="15.75" customHeight="1" outlineLevel="1" thickBot="1" x14ac:dyDescent="0.3">
      <c r="A80" s="71" t="s">
        <v>110</v>
      </c>
      <c r="B80" s="71"/>
      <c r="C80" s="71"/>
      <c r="D80" s="71"/>
      <c r="E80" s="71"/>
      <c r="F80" s="71"/>
      <c r="G80" s="71"/>
      <c r="H80" s="71"/>
      <c r="I80" s="27"/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63">
        <v>0</v>
      </c>
      <c r="P80" s="5"/>
      <c r="Q80" s="5"/>
      <c r="R80" s="5"/>
      <c r="S80" s="5"/>
      <c r="T80" s="5"/>
      <c r="U80" s="5"/>
      <c r="V80" s="5"/>
      <c r="W80" s="27">
        <f t="shared" si="5"/>
        <v>0</v>
      </c>
      <c r="X80" s="27">
        <f t="shared" si="4"/>
        <v>0</v>
      </c>
      <c r="Y80" s="27"/>
    </row>
    <row r="81" spans="1:25" s="22" customFormat="1" ht="15.75" customHeight="1" outlineLevel="1" thickBot="1" x14ac:dyDescent="0.3">
      <c r="A81" s="71" t="s">
        <v>136</v>
      </c>
      <c r="B81" s="71"/>
      <c r="C81" s="71"/>
      <c r="D81" s="71"/>
      <c r="E81" s="71"/>
      <c r="F81" s="71"/>
      <c r="G81" s="71"/>
      <c r="H81" s="71"/>
      <c r="I81" s="27"/>
      <c r="J81" s="59">
        <v>28</v>
      </c>
      <c r="K81" s="59">
        <v>0</v>
      </c>
      <c r="L81" s="59">
        <v>0</v>
      </c>
      <c r="M81" s="59">
        <v>3</v>
      </c>
      <c r="N81" s="59">
        <v>0</v>
      </c>
      <c r="O81" s="63">
        <v>1448</v>
      </c>
      <c r="P81" s="5"/>
      <c r="Q81" s="5"/>
      <c r="R81" s="5">
        <v>841</v>
      </c>
      <c r="S81" s="5"/>
      <c r="T81" s="5"/>
      <c r="U81" s="5"/>
      <c r="V81" s="5"/>
      <c r="W81" s="27">
        <f t="shared" si="5"/>
        <v>2320</v>
      </c>
      <c r="X81" s="27">
        <f t="shared" si="4"/>
        <v>0</v>
      </c>
      <c r="Y81" s="27"/>
    </row>
    <row r="82" spans="1:25" s="22" customFormat="1" ht="15.75" customHeight="1" outlineLevel="1" thickBot="1" x14ac:dyDescent="0.3">
      <c r="A82" s="71" t="s">
        <v>112</v>
      </c>
      <c r="B82" s="71"/>
      <c r="C82" s="71"/>
      <c r="D82" s="71"/>
      <c r="E82" s="71"/>
      <c r="F82" s="71"/>
      <c r="G82" s="71"/>
      <c r="H82" s="71"/>
      <c r="I82" s="27"/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63">
        <v>2070</v>
      </c>
      <c r="P82" s="5"/>
      <c r="Q82" s="5"/>
      <c r="R82" s="5"/>
      <c r="S82" s="5"/>
      <c r="T82" s="5"/>
      <c r="U82" s="5"/>
      <c r="V82" s="5"/>
      <c r="W82" s="27">
        <f t="shared" si="5"/>
        <v>2070</v>
      </c>
      <c r="X82" s="27">
        <f t="shared" si="4"/>
        <v>0</v>
      </c>
      <c r="Y82" s="27"/>
    </row>
    <row r="83" spans="1:25" s="22" customFormat="1" ht="15.75" customHeight="1" outlineLevel="1" thickBot="1" x14ac:dyDescent="0.3">
      <c r="A83" s="71" t="s">
        <v>113</v>
      </c>
      <c r="B83" s="71"/>
      <c r="C83" s="71"/>
      <c r="D83" s="71"/>
      <c r="E83" s="71"/>
      <c r="F83" s="71"/>
      <c r="G83" s="71"/>
      <c r="H83" s="71"/>
      <c r="I83" s="27"/>
      <c r="J83" s="59">
        <v>0</v>
      </c>
      <c r="K83" s="59">
        <v>0</v>
      </c>
      <c r="L83" s="59">
        <v>2</v>
      </c>
      <c r="M83" s="59">
        <v>0</v>
      </c>
      <c r="N83" s="59">
        <v>0</v>
      </c>
      <c r="O83" s="63">
        <v>349</v>
      </c>
      <c r="P83" s="5"/>
      <c r="Q83" s="5"/>
      <c r="R83" s="5"/>
      <c r="S83" s="5"/>
      <c r="T83" s="5"/>
      <c r="U83" s="5"/>
      <c r="V83" s="5"/>
      <c r="W83" s="27">
        <f t="shared" si="5"/>
        <v>351</v>
      </c>
      <c r="X83" s="27">
        <f t="shared" si="4"/>
        <v>0</v>
      </c>
      <c r="Y83" s="27"/>
    </row>
    <row r="84" spans="1:25" s="22" customFormat="1" ht="15.75" customHeight="1" outlineLevel="1" thickBot="1" x14ac:dyDescent="0.3">
      <c r="A84" s="71" t="s">
        <v>114</v>
      </c>
      <c r="B84" s="71"/>
      <c r="C84" s="71"/>
      <c r="D84" s="71"/>
      <c r="E84" s="71"/>
      <c r="F84" s="71"/>
      <c r="G84" s="71"/>
      <c r="H84" s="71"/>
      <c r="I84" s="27"/>
      <c r="J84" s="59">
        <v>11</v>
      </c>
      <c r="K84" s="59">
        <v>0</v>
      </c>
      <c r="L84" s="59">
        <v>0</v>
      </c>
      <c r="M84" s="59">
        <v>14</v>
      </c>
      <c r="N84" s="59">
        <v>34</v>
      </c>
      <c r="O84" s="63">
        <v>0</v>
      </c>
      <c r="P84" s="5"/>
      <c r="Q84" s="5"/>
      <c r="R84" s="5"/>
      <c r="S84" s="5"/>
      <c r="T84" s="5"/>
      <c r="U84" s="5"/>
      <c r="V84" s="5"/>
      <c r="W84" s="27">
        <f t="shared" si="5"/>
        <v>59</v>
      </c>
      <c r="X84" s="27">
        <f t="shared" si="4"/>
        <v>0</v>
      </c>
      <c r="Y84" s="27"/>
    </row>
    <row r="85" spans="1:25" s="22" customFormat="1" ht="15.75" customHeight="1" outlineLevel="1" thickBot="1" x14ac:dyDescent="0.3">
      <c r="A85" s="71" t="s">
        <v>115</v>
      </c>
      <c r="B85" s="71"/>
      <c r="C85" s="71"/>
      <c r="D85" s="71"/>
      <c r="E85" s="71"/>
      <c r="F85" s="71"/>
      <c r="G85" s="71"/>
      <c r="H85" s="71"/>
      <c r="I85" s="27"/>
      <c r="J85" s="59">
        <v>79</v>
      </c>
      <c r="K85" s="59">
        <v>36</v>
      </c>
      <c r="L85" s="59">
        <v>0</v>
      </c>
      <c r="M85" s="59">
        <v>55</v>
      </c>
      <c r="N85" s="59">
        <v>62</v>
      </c>
      <c r="O85" s="63">
        <v>324</v>
      </c>
      <c r="P85" s="5"/>
      <c r="Q85" s="5"/>
      <c r="R85" s="5"/>
      <c r="S85" s="5"/>
      <c r="T85" s="5"/>
      <c r="U85" s="5"/>
      <c r="V85" s="5"/>
      <c r="W85" s="27">
        <f t="shared" si="5"/>
        <v>556</v>
      </c>
      <c r="X85" s="27">
        <f t="shared" ref="X85:X88" si="19">I85*W85</f>
        <v>0</v>
      </c>
      <c r="Y85" s="27"/>
    </row>
    <row r="86" spans="1:25" s="22" customFormat="1" ht="15.75" customHeight="1" outlineLevel="1" thickBot="1" x14ac:dyDescent="0.3">
      <c r="A86" s="71" t="s">
        <v>116</v>
      </c>
      <c r="B86" s="71"/>
      <c r="C86" s="71"/>
      <c r="D86" s="71"/>
      <c r="E86" s="71"/>
      <c r="F86" s="71"/>
      <c r="G86" s="71"/>
      <c r="H86" s="71"/>
      <c r="I86" s="27"/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63">
        <v>0</v>
      </c>
      <c r="P86" s="5"/>
      <c r="Q86" s="5"/>
      <c r="R86" s="5"/>
      <c r="S86" s="5"/>
      <c r="T86" s="5"/>
      <c r="U86" s="5"/>
      <c r="V86" s="5"/>
      <c r="W86" s="27">
        <f t="shared" ref="W86:W88" si="20">SUM(J86:V86)</f>
        <v>0</v>
      </c>
      <c r="X86" s="27">
        <f t="shared" si="19"/>
        <v>0</v>
      </c>
      <c r="Y86" s="27"/>
    </row>
    <row r="87" spans="1:25" s="22" customFormat="1" ht="30.75" customHeight="1" x14ac:dyDescent="0.25">
      <c r="A87" s="66" t="s">
        <v>137</v>
      </c>
      <c r="B87" s="66"/>
      <c r="C87" s="66"/>
      <c r="D87" s="66"/>
      <c r="E87" s="66"/>
      <c r="F87" s="66"/>
      <c r="G87" s="66"/>
      <c r="H87" s="66"/>
      <c r="I87" s="26">
        <v>140.82</v>
      </c>
      <c r="J87" s="26">
        <f>SUM(J88)</f>
        <v>18</v>
      </c>
      <c r="K87" s="26">
        <f t="shared" ref="K87:V87" si="21">SUM(K88)</f>
        <v>0</v>
      </c>
      <c r="L87" s="26">
        <f t="shared" si="21"/>
        <v>5</v>
      </c>
      <c r="M87" s="26">
        <f t="shared" si="21"/>
        <v>0</v>
      </c>
      <c r="N87" s="26">
        <f t="shared" si="21"/>
        <v>0</v>
      </c>
      <c r="O87" s="26">
        <f t="shared" si="21"/>
        <v>2902</v>
      </c>
      <c r="P87" s="26">
        <f t="shared" si="21"/>
        <v>0</v>
      </c>
      <c r="Q87" s="26">
        <f t="shared" si="21"/>
        <v>0</v>
      </c>
      <c r="R87" s="26">
        <f t="shared" si="21"/>
        <v>1749</v>
      </c>
      <c r="S87" s="26">
        <f t="shared" si="21"/>
        <v>0</v>
      </c>
      <c r="T87" s="26">
        <f t="shared" si="21"/>
        <v>0</v>
      </c>
      <c r="U87" s="26">
        <f t="shared" si="21"/>
        <v>0</v>
      </c>
      <c r="V87" s="26">
        <f t="shared" si="21"/>
        <v>0</v>
      </c>
      <c r="W87" s="26">
        <f t="shared" si="20"/>
        <v>4674</v>
      </c>
      <c r="X87" s="26">
        <f t="shared" si="19"/>
        <v>658192.67999999993</v>
      </c>
      <c r="Y87" s="26"/>
    </row>
    <row r="88" spans="1:25" s="22" customFormat="1" ht="15.75" customHeight="1" outlineLevel="1" x14ac:dyDescent="0.25">
      <c r="A88" s="72" t="s">
        <v>118</v>
      </c>
      <c r="B88" s="72"/>
      <c r="C88" s="72"/>
      <c r="D88" s="72"/>
      <c r="E88" s="72"/>
      <c r="F88" s="72"/>
      <c r="G88" s="72"/>
      <c r="H88" s="72"/>
      <c r="I88" s="27"/>
      <c r="J88" s="5">
        <v>18</v>
      </c>
      <c r="K88" s="5"/>
      <c r="L88" s="5">
        <v>5</v>
      </c>
      <c r="M88" s="5"/>
      <c r="N88" s="5"/>
      <c r="O88" s="5">
        <v>2902</v>
      </c>
      <c r="P88" s="5"/>
      <c r="Q88" s="5"/>
      <c r="R88" s="5">
        <v>1749</v>
      </c>
      <c r="S88" s="5"/>
      <c r="T88" s="5"/>
      <c r="U88" s="5"/>
      <c r="V88" s="5"/>
      <c r="W88" s="27">
        <f t="shared" si="20"/>
        <v>4674</v>
      </c>
      <c r="X88" s="27">
        <f t="shared" si="19"/>
        <v>0</v>
      </c>
      <c r="Y88" s="27"/>
    </row>
    <row r="89" spans="1:25" s="22" customFormat="1" ht="15.75" customHeight="1" x14ac:dyDescent="0.25">
      <c r="A89" s="66" t="s">
        <v>42</v>
      </c>
      <c r="B89" s="66"/>
      <c r="C89" s="66"/>
      <c r="D89" s="66"/>
      <c r="E89" s="66"/>
      <c r="F89" s="66"/>
      <c r="G89" s="66"/>
      <c r="H89" s="66"/>
      <c r="I89" s="23"/>
      <c r="J89" s="26">
        <f t="shared" ref="J89:X89" si="22">SUM(J87,J74,J62,J60,J57)</f>
        <v>952</v>
      </c>
      <c r="K89" s="26">
        <f t="shared" si="22"/>
        <v>797</v>
      </c>
      <c r="L89" s="26">
        <f t="shared" si="22"/>
        <v>955</v>
      </c>
      <c r="M89" s="26">
        <f t="shared" si="22"/>
        <v>605</v>
      </c>
      <c r="N89" s="26">
        <f t="shared" si="22"/>
        <v>1257</v>
      </c>
      <c r="O89" s="26">
        <f t="shared" si="22"/>
        <v>25535</v>
      </c>
      <c r="P89" s="26">
        <f t="shared" si="22"/>
        <v>0</v>
      </c>
      <c r="Q89" s="26">
        <f t="shared" si="22"/>
        <v>0</v>
      </c>
      <c r="R89" s="26">
        <f t="shared" si="22"/>
        <v>20707</v>
      </c>
      <c r="S89" s="26">
        <f t="shared" si="22"/>
        <v>0</v>
      </c>
      <c r="T89" s="26">
        <f t="shared" si="22"/>
        <v>0</v>
      </c>
      <c r="U89" s="26">
        <f t="shared" si="22"/>
        <v>0</v>
      </c>
      <c r="V89" s="26">
        <f t="shared" si="22"/>
        <v>0</v>
      </c>
      <c r="W89" s="26">
        <f t="shared" si="22"/>
        <v>50808</v>
      </c>
      <c r="X89" s="26">
        <f t="shared" si="22"/>
        <v>8011721.8400000008</v>
      </c>
      <c r="Y89" s="25"/>
    </row>
    <row r="90" spans="1:25" s="22" customFormat="1" ht="34.5" customHeight="1" x14ac:dyDescent="0.25">
      <c r="A90" s="70" t="s">
        <v>119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</row>
    <row r="91" spans="1:25" s="22" customFormat="1" ht="34.5" customHeight="1" x14ac:dyDescent="0.25">
      <c r="A91" s="66" t="s">
        <v>120</v>
      </c>
      <c r="B91" s="66"/>
      <c r="C91" s="66"/>
      <c r="D91" s="66"/>
      <c r="E91" s="66"/>
      <c r="F91" s="66"/>
      <c r="G91" s="66"/>
      <c r="H91" s="66"/>
      <c r="I91" s="26">
        <v>127.3</v>
      </c>
      <c r="J91" s="26">
        <f>SUM(J92)</f>
        <v>0</v>
      </c>
      <c r="K91" s="26">
        <f t="shared" ref="K91:V91" si="23">SUM(K92)</f>
        <v>0</v>
      </c>
      <c r="L91" s="26">
        <f t="shared" si="23"/>
        <v>0</v>
      </c>
      <c r="M91" s="26">
        <f t="shared" si="23"/>
        <v>0</v>
      </c>
      <c r="N91" s="26">
        <f t="shared" si="23"/>
        <v>0</v>
      </c>
      <c r="O91" s="26">
        <f t="shared" si="23"/>
        <v>153</v>
      </c>
      <c r="P91" s="26">
        <f t="shared" si="23"/>
        <v>0</v>
      </c>
      <c r="Q91" s="26">
        <f t="shared" si="23"/>
        <v>0</v>
      </c>
      <c r="R91" s="26">
        <f t="shared" si="23"/>
        <v>60</v>
      </c>
      <c r="S91" s="26">
        <f t="shared" si="23"/>
        <v>0</v>
      </c>
      <c r="T91" s="26">
        <f t="shared" si="23"/>
        <v>0</v>
      </c>
      <c r="U91" s="26">
        <f t="shared" si="23"/>
        <v>0</v>
      </c>
      <c r="V91" s="26">
        <f t="shared" si="23"/>
        <v>0</v>
      </c>
      <c r="W91" s="26">
        <f t="shared" ref="W91:W95" si="24">SUM(J91:V91)</f>
        <v>213</v>
      </c>
      <c r="X91" s="26">
        <f t="shared" ref="X91:X95" si="25">I91*W91</f>
        <v>27114.899999999998</v>
      </c>
      <c r="Y91" s="26"/>
    </row>
    <row r="92" spans="1:25" s="22" customFormat="1" outlineLevel="1" x14ac:dyDescent="0.25">
      <c r="A92" s="67" t="s">
        <v>124</v>
      </c>
      <c r="B92" s="67"/>
      <c r="C92" s="67"/>
      <c r="D92" s="67"/>
      <c r="E92" s="67"/>
      <c r="F92" s="67"/>
      <c r="G92" s="67"/>
      <c r="H92" s="67"/>
      <c r="I92" s="20"/>
      <c r="J92" s="4"/>
      <c r="K92" s="4"/>
      <c r="L92" s="4"/>
      <c r="M92" s="4"/>
      <c r="N92" s="4"/>
      <c r="O92" s="4">
        <v>153</v>
      </c>
      <c r="P92" s="4"/>
      <c r="Q92" s="4"/>
      <c r="R92" s="4">
        <v>60</v>
      </c>
      <c r="S92" s="4"/>
      <c r="T92" s="4"/>
      <c r="U92" s="4"/>
      <c r="V92" s="4"/>
      <c r="W92" s="20"/>
      <c r="X92" s="20"/>
      <c r="Y92" s="20"/>
    </row>
    <row r="93" spans="1:25" s="22" customFormat="1" ht="33.75" customHeight="1" x14ac:dyDescent="0.25">
      <c r="A93" s="66" t="s">
        <v>121</v>
      </c>
      <c r="B93" s="66"/>
      <c r="C93" s="66"/>
      <c r="D93" s="66"/>
      <c r="E93" s="66"/>
      <c r="F93" s="66"/>
      <c r="G93" s="66"/>
      <c r="H93" s="66"/>
      <c r="I93" s="26">
        <v>201.34</v>
      </c>
      <c r="J93" s="26">
        <f>SUM(J94)</f>
        <v>23</v>
      </c>
      <c r="K93" s="26">
        <f t="shared" ref="K93:V93" si="26">SUM(K94)</f>
        <v>1</v>
      </c>
      <c r="L93" s="26">
        <f t="shared" si="26"/>
        <v>9</v>
      </c>
      <c r="M93" s="26">
        <f t="shared" si="26"/>
        <v>0</v>
      </c>
      <c r="N93" s="26">
        <f t="shared" si="26"/>
        <v>0</v>
      </c>
      <c r="O93" s="26">
        <f t="shared" si="26"/>
        <v>1037</v>
      </c>
      <c r="P93" s="26">
        <f t="shared" si="26"/>
        <v>0</v>
      </c>
      <c r="Q93" s="26">
        <f t="shared" si="26"/>
        <v>0</v>
      </c>
      <c r="R93" s="26">
        <f t="shared" si="26"/>
        <v>0</v>
      </c>
      <c r="S93" s="26">
        <f t="shared" si="26"/>
        <v>0</v>
      </c>
      <c r="T93" s="26">
        <f t="shared" si="26"/>
        <v>0</v>
      </c>
      <c r="U93" s="26">
        <f t="shared" si="26"/>
        <v>0</v>
      </c>
      <c r="V93" s="26">
        <f t="shared" si="26"/>
        <v>0</v>
      </c>
      <c r="W93" s="26">
        <f t="shared" si="24"/>
        <v>1070</v>
      </c>
      <c r="X93" s="26">
        <f t="shared" si="25"/>
        <v>215433.80000000002</v>
      </c>
      <c r="Y93" s="26"/>
    </row>
    <row r="94" spans="1:25" s="22" customFormat="1" ht="39" customHeight="1" outlineLevel="1" x14ac:dyDescent="0.25">
      <c r="A94" s="67" t="s">
        <v>92</v>
      </c>
      <c r="B94" s="67"/>
      <c r="C94" s="67"/>
      <c r="D94" s="67"/>
      <c r="E94" s="67"/>
      <c r="F94" s="67"/>
      <c r="G94" s="67"/>
      <c r="H94" s="67"/>
      <c r="I94" s="20"/>
      <c r="J94" s="4">
        <v>23</v>
      </c>
      <c r="K94" s="4">
        <v>1</v>
      </c>
      <c r="L94" s="4">
        <v>9</v>
      </c>
      <c r="M94" s="4"/>
      <c r="N94" s="4"/>
      <c r="O94" s="4">
        <v>1037</v>
      </c>
      <c r="P94" s="4"/>
      <c r="Q94" s="4"/>
      <c r="R94" s="4"/>
      <c r="S94" s="4"/>
      <c r="T94" s="4"/>
      <c r="U94" s="4"/>
      <c r="V94" s="4"/>
      <c r="W94" s="20"/>
      <c r="X94" s="20"/>
      <c r="Y94" s="20"/>
    </row>
    <row r="95" spans="1:25" s="22" customFormat="1" ht="21" customHeight="1" x14ac:dyDescent="0.25">
      <c r="A95" s="66" t="s">
        <v>122</v>
      </c>
      <c r="B95" s="66"/>
      <c r="C95" s="66"/>
      <c r="D95" s="66"/>
      <c r="E95" s="66"/>
      <c r="F95" s="66"/>
      <c r="G95" s="66"/>
      <c r="H95" s="66"/>
      <c r="I95" s="26">
        <v>128.44</v>
      </c>
      <c r="J95" s="26">
        <f>SUM(J96)</f>
        <v>0</v>
      </c>
      <c r="K95" s="26">
        <f t="shared" ref="K95:U95" si="27">SUM(K96)</f>
        <v>0</v>
      </c>
      <c r="L95" s="26">
        <f t="shared" si="27"/>
        <v>0</v>
      </c>
      <c r="M95" s="26">
        <f t="shared" si="27"/>
        <v>0</v>
      </c>
      <c r="N95" s="26">
        <f t="shared" si="27"/>
        <v>0</v>
      </c>
      <c r="O95" s="26">
        <f t="shared" si="27"/>
        <v>2439</v>
      </c>
      <c r="P95" s="26">
        <f t="shared" si="27"/>
        <v>0</v>
      </c>
      <c r="Q95" s="26">
        <f t="shared" si="27"/>
        <v>0</v>
      </c>
      <c r="R95" s="26">
        <f t="shared" si="27"/>
        <v>2590</v>
      </c>
      <c r="S95" s="26">
        <f t="shared" si="27"/>
        <v>0</v>
      </c>
      <c r="T95" s="26">
        <f t="shared" si="27"/>
        <v>0</v>
      </c>
      <c r="U95" s="26">
        <f t="shared" si="27"/>
        <v>0</v>
      </c>
      <c r="V95" s="26">
        <f>SUM(V96)</f>
        <v>0</v>
      </c>
      <c r="W95" s="25">
        <f t="shared" si="24"/>
        <v>5029</v>
      </c>
      <c r="X95" s="25">
        <f t="shared" si="25"/>
        <v>645924.76</v>
      </c>
      <c r="Y95" s="25"/>
    </row>
    <row r="96" spans="1:25" s="22" customFormat="1" outlineLevel="1" x14ac:dyDescent="0.25">
      <c r="A96" s="67" t="s">
        <v>138</v>
      </c>
      <c r="B96" s="67"/>
      <c r="C96" s="67"/>
      <c r="D96" s="67"/>
      <c r="E96" s="67"/>
      <c r="F96" s="67"/>
      <c r="G96" s="67"/>
      <c r="H96" s="67"/>
      <c r="I96" s="20"/>
      <c r="J96" s="4"/>
      <c r="K96" s="4"/>
      <c r="L96" s="4"/>
      <c r="M96" s="4"/>
      <c r="N96" s="4"/>
      <c r="O96" s="4">
        <v>2439</v>
      </c>
      <c r="P96" s="4"/>
      <c r="Q96" s="4"/>
      <c r="R96" s="4">
        <v>2590</v>
      </c>
      <c r="S96" s="4"/>
      <c r="T96" s="4"/>
      <c r="U96" s="4"/>
      <c r="V96" s="4"/>
      <c r="W96" s="20"/>
      <c r="X96" s="20"/>
      <c r="Y96" s="20"/>
    </row>
    <row r="97" spans="1:43" s="22" customFormat="1" ht="15.75" customHeight="1" x14ac:dyDescent="0.25">
      <c r="A97" s="66" t="s">
        <v>42</v>
      </c>
      <c r="B97" s="66"/>
      <c r="C97" s="66"/>
      <c r="D97" s="66"/>
      <c r="E97" s="66"/>
      <c r="F97" s="66"/>
      <c r="G97" s="66"/>
      <c r="H97" s="66"/>
      <c r="I97" s="23"/>
      <c r="J97" s="26">
        <f>SUM(J91,J93,J95)</f>
        <v>23</v>
      </c>
      <c r="K97" s="26">
        <f t="shared" ref="K97:V97" si="28">SUM(K91,K93,K95)</f>
        <v>1</v>
      </c>
      <c r="L97" s="26">
        <f t="shared" si="28"/>
        <v>9</v>
      </c>
      <c r="M97" s="26">
        <f t="shared" si="28"/>
        <v>0</v>
      </c>
      <c r="N97" s="26">
        <f t="shared" si="28"/>
        <v>0</v>
      </c>
      <c r="O97" s="26">
        <f t="shared" si="28"/>
        <v>3629</v>
      </c>
      <c r="P97" s="26">
        <f t="shared" si="28"/>
        <v>0</v>
      </c>
      <c r="Q97" s="26">
        <f t="shared" si="28"/>
        <v>0</v>
      </c>
      <c r="R97" s="26">
        <f t="shared" si="28"/>
        <v>2650</v>
      </c>
      <c r="S97" s="26">
        <f t="shared" si="28"/>
        <v>0</v>
      </c>
      <c r="T97" s="26">
        <f t="shared" si="28"/>
        <v>0</v>
      </c>
      <c r="U97" s="26">
        <f t="shared" si="28"/>
        <v>0</v>
      </c>
      <c r="V97" s="26">
        <f t="shared" si="28"/>
        <v>0</v>
      </c>
      <c r="W97" s="26">
        <f>SUM(W91:W95)</f>
        <v>6312</v>
      </c>
      <c r="X97" s="26">
        <f>SUM(X91:X95)</f>
        <v>888473.46</v>
      </c>
      <c r="Y97" s="25"/>
    </row>
    <row r="98" spans="1:43" x14ac:dyDescent="0.25">
      <c r="A98" s="68" t="s">
        <v>18</v>
      </c>
      <c r="B98" s="68"/>
      <c r="C98" s="68"/>
      <c r="D98" s="68"/>
      <c r="E98" s="68"/>
      <c r="F98" s="68"/>
      <c r="G98" s="68"/>
      <c r="H98" s="68"/>
      <c r="I98" s="20"/>
      <c r="J98" s="20">
        <f t="shared" ref="J98:W98" si="29">SUM(J97,J89,J55,J41,J18)</f>
        <v>4577</v>
      </c>
      <c r="K98" s="20">
        <f t="shared" si="29"/>
        <v>4771</v>
      </c>
      <c r="L98" s="20">
        <f t="shared" si="29"/>
        <v>5421</v>
      </c>
      <c r="M98" s="20">
        <f t="shared" si="29"/>
        <v>2926</v>
      </c>
      <c r="N98" s="20">
        <f t="shared" si="29"/>
        <v>6501</v>
      </c>
      <c r="O98" s="20">
        <f t="shared" si="29"/>
        <v>59158</v>
      </c>
      <c r="P98" s="20">
        <f t="shared" si="29"/>
        <v>0</v>
      </c>
      <c r="Q98" s="20">
        <f t="shared" si="29"/>
        <v>0</v>
      </c>
      <c r="R98" s="20">
        <f t="shared" si="29"/>
        <v>47725</v>
      </c>
      <c r="S98" s="20">
        <f t="shared" si="29"/>
        <v>0</v>
      </c>
      <c r="T98" s="20">
        <f t="shared" si="29"/>
        <v>0</v>
      </c>
      <c r="U98" s="20">
        <f t="shared" si="29"/>
        <v>0</v>
      </c>
      <c r="V98" s="20">
        <f t="shared" si="29"/>
        <v>0</v>
      </c>
      <c r="W98" s="20">
        <f t="shared" si="29"/>
        <v>131079</v>
      </c>
      <c r="X98" s="20">
        <f>SUM(X97,X89,X55,X41,X18)</f>
        <v>28688636.500000004</v>
      </c>
      <c r="Y98" s="31"/>
    </row>
    <row r="100" spans="1:43" x14ac:dyDescent="0.25">
      <c r="A100" s="69" t="s">
        <v>24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</row>
    <row r="101" spans="1:43" x14ac:dyDescent="0.25">
      <c r="A101" s="69" t="s">
        <v>22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</row>
    <row r="102" spans="1:43" x14ac:dyDescent="0.25">
      <c r="B102" s="11"/>
      <c r="C102" s="12"/>
      <c r="D102" s="12"/>
      <c r="E102" s="12"/>
      <c r="F102" s="12"/>
      <c r="G102" s="12"/>
      <c r="H102" s="12"/>
      <c r="I102" s="12"/>
      <c r="P102" s="13"/>
      <c r="Q102" s="13"/>
      <c r="S102" s="10"/>
      <c r="T102" s="10"/>
      <c r="U102" s="10"/>
      <c r="V102" s="10"/>
      <c r="W102" s="10"/>
      <c r="X102" s="10"/>
      <c r="Y102" s="10"/>
    </row>
    <row r="103" spans="1:43" x14ac:dyDescent="0.25">
      <c r="A103" s="32"/>
      <c r="B103" s="33"/>
      <c r="C103" s="16"/>
      <c r="D103" s="21"/>
      <c r="E103" s="32"/>
      <c r="F103" s="32"/>
      <c r="G103" s="32"/>
      <c r="H103" s="16"/>
      <c r="I103" s="16"/>
      <c r="J103" s="16"/>
      <c r="K103" s="16"/>
      <c r="L103" s="16"/>
      <c r="M103" s="16"/>
      <c r="N103" s="16"/>
      <c r="O103" s="16"/>
      <c r="P103" s="17"/>
      <c r="Q103" s="17"/>
      <c r="R103" s="16"/>
    </row>
    <row r="104" spans="1:43" x14ac:dyDescent="0.25">
      <c r="A104" s="10" t="s">
        <v>48</v>
      </c>
      <c r="C104" s="14"/>
      <c r="D104" s="14"/>
      <c r="E104" s="14"/>
      <c r="G104" s="64" t="s">
        <v>129</v>
      </c>
      <c r="H104" s="64"/>
      <c r="I104" s="10"/>
      <c r="J104" s="34" t="s">
        <v>156</v>
      </c>
      <c r="O104" s="12" t="s">
        <v>27</v>
      </c>
      <c r="S104" s="12" t="s">
        <v>157</v>
      </c>
      <c r="Z104" s="16"/>
      <c r="AA104" s="16"/>
      <c r="AB104" s="16"/>
      <c r="AO104" s="35"/>
      <c r="AP104" s="35"/>
      <c r="AQ104" s="35"/>
    </row>
    <row r="105" spans="1:43" s="36" customFormat="1" ht="18.75" x14ac:dyDescent="0.25">
      <c r="B105" s="37"/>
      <c r="C105" s="37"/>
      <c r="D105" s="37" t="s">
        <v>49</v>
      </c>
      <c r="E105" s="37"/>
      <c r="F105" s="37"/>
      <c r="G105" s="65" t="s">
        <v>50</v>
      </c>
      <c r="H105" s="65"/>
      <c r="I105" s="38"/>
      <c r="J105" s="39"/>
      <c r="K105" s="39"/>
      <c r="L105" s="37"/>
      <c r="M105" s="37"/>
      <c r="P105" s="37" t="s">
        <v>29</v>
      </c>
      <c r="Q105" s="37"/>
      <c r="R105" s="40"/>
      <c r="S105" s="41"/>
      <c r="T105" s="39"/>
      <c r="U105" s="39"/>
      <c r="V105" s="37" t="s">
        <v>30</v>
      </c>
      <c r="W105" s="39"/>
      <c r="X105" s="39"/>
      <c r="Y105" s="41"/>
    </row>
    <row r="106" spans="1:43" x14ac:dyDescent="0.25">
      <c r="A106" s="42"/>
      <c r="B106" s="43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7"/>
      <c r="Q106" s="17"/>
      <c r="R106" s="16"/>
    </row>
    <row r="107" spans="1:43" x14ac:dyDescent="0.25">
      <c r="A107" s="16"/>
      <c r="B107" s="44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7"/>
      <c r="Q107" s="17"/>
      <c r="R107" s="16"/>
      <c r="Z107" s="16"/>
      <c r="AA107" s="16"/>
      <c r="AB107" s="16"/>
      <c r="AO107" s="35"/>
      <c r="AP107" s="35"/>
      <c r="AQ107" s="35"/>
    </row>
    <row r="108" spans="1:43" x14ac:dyDescent="0.25">
      <c r="A108" s="45" t="s">
        <v>51</v>
      </c>
      <c r="B108" s="14"/>
      <c r="C108" s="10" t="s">
        <v>45</v>
      </c>
      <c r="D108" s="15"/>
      <c r="E108" s="16" t="s">
        <v>46</v>
      </c>
      <c r="F108" s="15"/>
      <c r="G108" s="16" t="s">
        <v>47</v>
      </c>
      <c r="H108" s="16"/>
      <c r="I108" s="16"/>
      <c r="J108" s="16"/>
      <c r="K108" s="16"/>
      <c r="L108" s="16"/>
      <c r="M108" s="16"/>
      <c r="N108" s="16"/>
      <c r="O108" s="16"/>
      <c r="P108" s="17"/>
      <c r="Q108" s="17"/>
      <c r="R108" s="16"/>
      <c r="Z108" s="16"/>
      <c r="AA108" s="16"/>
      <c r="AB108" s="16"/>
      <c r="AO108" s="35"/>
      <c r="AP108" s="35"/>
      <c r="AQ108" s="35"/>
    </row>
    <row r="109" spans="1:43" x14ac:dyDescent="0.25">
      <c r="A109" s="16"/>
      <c r="B109" s="44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7"/>
      <c r="Q109" s="17"/>
      <c r="R109" s="16"/>
      <c r="Z109" s="16"/>
      <c r="AA109" s="16"/>
      <c r="AB109" s="16"/>
      <c r="AO109" s="35"/>
      <c r="AP109" s="35"/>
      <c r="AQ109" s="35"/>
    </row>
    <row r="110" spans="1:43" x14ac:dyDescent="0.25">
      <c r="A110" s="34" t="s">
        <v>31</v>
      </c>
      <c r="C110" s="12"/>
      <c r="D110" s="12"/>
      <c r="E110" s="12"/>
      <c r="F110" s="12"/>
      <c r="G110" s="12"/>
      <c r="H110" s="12"/>
      <c r="I110" s="12"/>
      <c r="Q110" s="12" t="s">
        <v>32</v>
      </c>
      <c r="U110" s="12" t="s">
        <v>33</v>
      </c>
      <c r="W110" s="12"/>
      <c r="Z110" s="16"/>
      <c r="AA110" s="16"/>
      <c r="AB110" s="16"/>
      <c r="AO110" s="35"/>
      <c r="AP110" s="35"/>
      <c r="AQ110" s="35"/>
    </row>
    <row r="111" spans="1:43" s="36" customFormat="1" ht="18.75" x14ac:dyDescent="0.25">
      <c r="A111" s="46"/>
      <c r="B111" s="40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47" t="s">
        <v>34</v>
      </c>
      <c r="Q111" s="39"/>
      <c r="R111" s="37"/>
      <c r="S111" s="39"/>
      <c r="T111" s="39"/>
      <c r="U111" s="37" t="s">
        <v>30</v>
      </c>
      <c r="V111" s="39"/>
      <c r="W111" s="41"/>
      <c r="X111" s="41"/>
      <c r="Y111" s="39"/>
      <c r="AO111" s="48"/>
      <c r="AP111" s="48"/>
      <c r="AQ111" s="48"/>
    </row>
    <row r="112" spans="1:43" x14ac:dyDescent="0.25">
      <c r="B112" s="11"/>
      <c r="C112" s="12"/>
      <c r="D112" s="12"/>
      <c r="E112" s="12"/>
      <c r="F112" s="12"/>
      <c r="G112" s="12"/>
      <c r="H112" s="12"/>
      <c r="I112" s="12"/>
      <c r="P112" s="13"/>
      <c r="Q112" s="13"/>
      <c r="AO112" s="35"/>
      <c r="AP112" s="35"/>
      <c r="AQ112" s="35"/>
    </row>
  </sheetData>
  <mergeCells count="101">
    <mergeCell ref="Y8:Y9"/>
    <mergeCell ref="J9:V9"/>
    <mergeCell ref="A1:Y7"/>
    <mergeCell ref="A11:Y11"/>
    <mergeCell ref="A12:H12"/>
    <mergeCell ref="A13:H13"/>
    <mergeCell ref="A14:H14"/>
    <mergeCell ref="A15:H15"/>
    <mergeCell ref="A16:H16"/>
    <mergeCell ref="A8:H10"/>
    <mergeCell ref="I8:I10"/>
    <mergeCell ref="J8:N8"/>
    <mergeCell ref="O8:V8"/>
    <mergeCell ref="W8:W9"/>
    <mergeCell ref="X8:X9"/>
    <mergeCell ref="A23:H23"/>
    <mergeCell ref="A24:H24"/>
    <mergeCell ref="A25:H25"/>
    <mergeCell ref="A26:H26"/>
    <mergeCell ref="A27:H27"/>
    <mergeCell ref="A28:H28"/>
    <mergeCell ref="A17:H17"/>
    <mergeCell ref="A18:H18"/>
    <mergeCell ref="A19:Y19"/>
    <mergeCell ref="A20:H20"/>
    <mergeCell ref="A21:H21"/>
    <mergeCell ref="A22:H22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51:H51"/>
    <mergeCell ref="A52:H52"/>
    <mergeCell ref="A41:H41"/>
    <mergeCell ref="A42:Y42"/>
    <mergeCell ref="A43:H43"/>
    <mergeCell ref="A44:H44"/>
    <mergeCell ref="A45:H45"/>
    <mergeCell ref="A46:H46"/>
    <mergeCell ref="A59:H59"/>
    <mergeCell ref="A60:H60"/>
    <mergeCell ref="A61:H61"/>
    <mergeCell ref="A62:H62"/>
    <mergeCell ref="A63:H63"/>
    <mergeCell ref="A64:H64"/>
    <mergeCell ref="A53:H53"/>
    <mergeCell ref="A54:H54"/>
    <mergeCell ref="A55:H55"/>
    <mergeCell ref="A56:Y56"/>
    <mergeCell ref="A57:H57"/>
    <mergeCell ref="A58:H58"/>
    <mergeCell ref="A71:H71"/>
    <mergeCell ref="A72:H72"/>
    <mergeCell ref="A73:H73"/>
    <mergeCell ref="A74:H74"/>
    <mergeCell ref="A75:H75"/>
    <mergeCell ref="A76:H76"/>
    <mergeCell ref="A65:H65"/>
    <mergeCell ref="A66:H66"/>
    <mergeCell ref="A67:H67"/>
    <mergeCell ref="A68:H68"/>
    <mergeCell ref="A69:H69"/>
    <mergeCell ref="A70:H70"/>
    <mergeCell ref="A83:H83"/>
    <mergeCell ref="A84:H84"/>
    <mergeCell ref="A85:H85"/>
    <mergeCell ref="A86:H86"/>
    <mergeCell ref="A87:H87"/>
    <mergeCell ref="A88:H88"/>
    <mergeCell ref="A77:H77"/>
    <mergeCell ref="A78:H78"/>
    <mergeCell ref="A79:H79"/>
    <mergeCell ref="A80:H80"/>
    <mergeCell ref="A81:H81"/>
    <mergeCell ref="A82:H82"/>
    <mergeCell ref="G104:H104"/>
    <mergeCell ref="G105:H105"/>
    <mergeCell ref="A95:H95"/>
    <mergeCell ref="A96:H96"/>
    <mergeCell ref="A97:H97"/>
    <mergeCell ref="A98:H98"/>
    <mergeCell ref="A100:Y100"/>
    <mergeCell ref="A101:Y101"/>
    <mergeCell ref="A89:H89"/>
    <mergeCell ref="A90:Y90"/>
    <mergeCell ref="A91:H91"/>
    <mergeCell ref="A92:H92"/>
    <mergeCell ref="A93:H93"/>
    <mergeCell ref="A94:H94"/>
  </mergeCells>
  <pageMargins left="0.82677165354330717" right="0.23622047244094491" top="0.35433070866141736" bottom="0.35433070866141736" header="0" footer="0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8"/>
  <sheetViews>
    <sheetView topLeftCell="A10" zoomScaleSheetLayoutView="55" workbookViewId="0">
      <selection activeCell="O12" sqref="O12:O14"/>
    </sheetView>
  </sheetViews>
  <sheetFormatPr defaultRowHeight="15.75" outlineLevelRow="1" x14ac:dyDescent="0.25"/>
  <cols>
    <col min="1" max="1" width="9.7109375" style="10" customWidth="1"/>
    <col min="2" max="2" width="4.5703125" style="10" customWidth="1"/>
    <col min="3" max="3" width="1.7109375" style="10" customWidth="1"/>
    <col min="4" max="4" width="9.140625" style="10"/>
    <col min="5" max="5" width="3.28515625" style="10" bestFit="1" customWidth="1"/>
    <col min="6" max="6" width="3.28515625" style="10" customWidth="1"/>
    <col min="7" max="7" width="4.5703125" style="10" bestFit="1" customWidth="1"/>
    <col min="8" max="8" width="11.5703125" style="10" customWidth="1"/>
    <col min="9" max="9" width="12.28515625" style="11" customWidth="1"/>
    <col min="10" max="10" width="5.85546875" style="12" customWidth="1"/>
    <col min="11" max="11" width="6.28515625" style="12" customWidth="1"/>
    <col min="12" max="14" width="5.5703125" style="12" bestFit="1" customWidth="1"/>
    <col min="15" max="22" width="4" style="12" customWidth="1"/>
    <col min="23" max="23" width="14.85546875" style="13" bestFit="1" customWidth="1"/>
    <col min="24" max="24" width="13.140625" style="13" bestFit="1" customWidth="1"/>
    <col min="25" max="25" width="12.140625" style="12" bestFit="1" customWidth="1"/>
    <col min="26" max="26" width="5.85546875" style="10" customWidth="1"/>
    <col min="27" max="27" width="5.42578125" style="10" customWidth="1"/>
    <col min="28" max="28" width="5" style="10" customWidth="1"/>
    <col min="29" max="29" width="5.140625" style="10" customWidth="1"/>
    <col min="30" max="30" width="4.7109375" style="10" customWidth="1"/>
    <col min="31" max="32" width="5.28515625" style="10" customWidth="1"/>
    <col min="33" max="33" width="5.140625" style="10" customWidth="1"/>
    <col min="34" max="34" width="4.85546875" style="10" customWidth="1"/>
    <col min="35" max="35" width="5" style="10" customWidth="1"/>
    <col min="36" max="36" width="4.7109375" style="10" customWidth="1"/>
    <col min="37" max="37" width="5.140625" style="10" customWidth="1"/>
    <col min="38" max="38" width="5.42578125" style="10" customWidth="1"/>
    <col min="39" max="39" width="5.28515625" style="10" customWidth="1"/>
    <col min="40" max="40" width="6.28515625" style="10" customWidth="1"/>
    <col min="41" max="41" width="18.85546875" style="10" customWidth="1"/>
    <col min="42" max="42" width="12.140625" style="10" customWidth="1"/>
    <col min="43" max="43" width="13.7109375" style="10" customWidth="1"/>
    <col min="44" max="16384" width="9.140625" style="10"/>
  </cols>
  <sheetData>
    <row r="1" spans="1:43" ht="15.75" customHeight="1" x14ac:dyDescent="0.25">
      <c r="A1" s="81" t="s">
        <v>155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43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43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43" ht="15.75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43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43" x14ac:dyDescent="0.25">
      <c r="A6" s="81" t="s">
        <v>153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43" ht="51" customHeight="1" x14ac:dyDescent="0.25">
      <c r="A7" s="97" t="s">
        <v>154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ht="27.75" customHeight="1" x14ac:dyDescent="0.25">
      <c r="A8" s="85" t="s">
        <v>23</v>
      </c>
      <c r="B8" s="86"/>
      <c r="C8" s="86"/>
      <c r="D8" s="86"/>
      <c r="E8" s="86"/>
      <c r="F8" s="86"/>
      <c r="G8" s="86"/>
      <c r="H8" s="87"/>
      <c r="I8" s="67" t="s">
        <v>1</v>
      </c>
      <c r="J8" s="94" t="s">
        <v>41</v>
      </c>
      <c r="K8" s="94"/>
      <c r="L8" s="94"/>
      <c r="M8" s="94"/>
      <c r="N8" s="94"/>
      <c r="O8" s="95"/>
      <c r="P8" s="95"/>
      <c r="Q8" s="95"/>
      <c r="R8" s="95"/>
      <c r="S8" s="95"/>
      <c r="T8" s="95"/>
      <c r="U8" s="95"/>
      <c r="V8" s="95"/>
      <c r="W8" s="96" t="s">
        <v>25</v>
      </c>
      <c r="X8" s="80" t="s">
        <v>15</v>
      </c>
      <c r="Y8" s="80" t="s">
        <v>0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x14ac:dyDescent="0.25">
      <c r="A9" s="88"/>
      <c r="B9" s="89"/>
      <c r="C9" s="89"/>
      <c r="D9" s="89"/>
      <c r="E9" s="89"/>
      <c r="F9" s="89"/>
      <c r="G9" s="89"/>
      <c r="H9" s="90"/>
      <c r="I9" s="67"/>
      <c r="J9" s="67" t="s">
        <v>132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96"/>
      <c r="X9" s="80"/>
      <c r="Y9" s="80"/>
    </row>
    <row r="10" spans="1:43" x14ac:dyDescent="0.25">
      <c r="A10" s="91"/>
      <c r="B10" s="92"/>
      <c r="C10" s="92"/>
      <c r="D10" s="92"/>
      <c r="E10" s="92"/>
      <c r="F10" s="92"/>
      <c r="G10" s="92"/>
      <c r="H10" s="93"/>
      <c r="I10" s="67"/>
      <c r="J10" s="20" t="s">
        <v>2</v>
      </c>
      <c r="K10" s="20" t="s">
        <v>3</v>
      </c>
      <c r="L10" s="20" t="s">
        <v>4</v>
      </c>
      <c r="M10" s="20" t="s">
        <v>5</v>
      </c>
      <c r="N10" s="20" t="s">
        <v>6</v>
      </c>
      <c r="O10" s="20" t="s">
        <v>7</v>
      </c>
      <c r="P10" s="20" t="s">
        <v>8</v>
      </c>
      <c r="Q10" s="20" t="s">
        <v>9</v>
      </c>
      <c r="R10" s="20" t="s">
        <v>10</v>
      </c>
      <c r="S10" s="20" t="s">
        <v>11</v>
      </c>
      <c r="T10" s="20" t="s">
        <v>12</v>
      </c>
      <c r="U10" s="20" t="s">
        <v>13</v>
      </c>
      <c r="V10" s="20" t="s">
        <v>14</v>
      </c>
      <c r="W10" s="20"/>
      <c r="X10" s="20"/>
      <c r="Y10" s="20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3" s="22" customFormat="1" ht="15.75" customHeight="1" x14ac:dyDescent="0.25">
      <c r="A11" s="70" t="s">
        <v>16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43" ht="39" customHeight="1" x14ac:dyDescent="0.25">
      <c r="A12" s="75" t="s">
        <v>52</v>
      </c>
      <c r="B12" s="75"/>
      <c r="C12" s="75"/>
      <c r="D12" s="75"/>
      <c r="E12" s="75"/>
      <c r="F12" s="75"/>
      <c r="G12" s="75"/>
      <c r="H12" s="75"/>
      <c r="I12" s="23">
        <v>348.3</v>
      </c>
      <c r="J12" s="1">
        <v>207</v>
      </c>
      <c r="K12" s="1">
        <v>282</v>
      </c>
      <c r="L12" s="1">
        <v>317</v>
      </c>
      <c r="M12" s="1">
        <v>179</v>
      </c>
      <c r="N12" s="1">
        <v>322</v>
      </c>
      <c r="O12" s="1"/>
      <c r="P12" s="1"/>
      <c r="Q12" s="1"/>
      <c r="R12" s="1"/>
      <c r="S12" s="1"/>
      <c r="T12" s="1"/>
      <c r="U12" s="1"/>
      <c r="V12" s="1"/>
      <c r="W12" s="26">
        <f>SUM(J12:V12)</f>
        <v>1307</v>
      </c>
      <c r="X12" s="26">
        <f>I12*W12</f>
        <v>455228.10000000003</v>
      </c>
      <c r="Y12" s="26"/>
    </row>
    <row r="13" spans="1:43" ht="33" customHeight="1" x14ac:dyDescent="0.25">
      <c r="A13" s="75" t="s">
        <v>36</v>
      </c>
      <c r="B13" s="75"/>
      <c r="C13" s="75"/>
      <c r="D13" s="75"/>
      <c r="E13" s="75"/>
      <c r="F13" s="75"/>
      <c r="G13" s="75"/>
      <c r="H13" s="75"/>
      <c r="I13" s="23">
        <v>348.3</v>
      </c>
      <c r="J13" s="1">
        <v>207</v>
      </c>
      <c r="K13" s="1">
        <v>282</v>
      </c>
      <c r="L13" s="1">
        <v>317</v>
      </c>
      <c r="M13" s="1">
        <v>179</v>
      </c>
      <c r="N13" s="1">
        <v>322</v>
      </c>
      <c r="O13" s="1"/>
      <c r="P13" s="1"/>
      <c r="Q13" s="1"/>
      <c r="R13" s="1"/>
      <c r="S13" s="1"/>
      <c r="T13" s="1"/>
      <c r="U13" s="1"/>
      <c r="V13" s="1"/>
      <c r="W13" s="26">
        <f t="shared" ref="W13" si="0">SUM(J13:V13)</f>
        <v>1307</v>
      </c>
      <c r="X13" s="26">
        <f t="shared" ref="X13:X15" si="1">I13*W13</f>
        <v>455228.10000000003</v>
      </c>
      <c r="Y13" s="26"/>
    </row>
    <row r="14" spans="1:43" ht="58.5" customHeight="1" x14ac:dyDescent="0.25">
      <c r="A14" s="75" t="s">
        <v>37</v>
      </c>
      <c r="B14" s="75"/>
      <c r="C14" s="75"/>
      <c r="D14" s="75"/>
      <c r="E14" s="75"/>
      <c r="F14" s="75"/>
      <c r="G14" s="75"/>
      <c r="H14" s="75"/>
      <c r="I14" s="23">
        <v>31.9</v>
      </c>
      <c r="J14" s="1">
        <v>207</v>
      </c>
      <c r="K14" s="1">
        <v>282</v>
      </c>
      <c r="L14" s="1">
        <v>317</v>
      </c>
      <c r="M14" s="1">
        <v>179</v>
      </c>
      <c r="N14" s="1">
        <v>322</v>
      </c>
      <c r="O14" s="1"/>
      <c r="P14" s="1"/>
      <c r="Q14" s="1"/>
      <c r="R14" s="1"/>
      <c r="S14" s="1"/>
      <c r="T14" s="1"/>
      <c r="U14" s="1"/>
      <c r="V14" s="1"/>
      <c r="W14" s="26">
        <f>SUM(J14:V14)</f>
        <v>1307</v>
      </c>
      <c r="X14" s="26">
        <f t="shared" si="1"/>
        <v>41693.299999999996</v>
      </c>
      <c r="Y14" s="26"/>
    </row>
    <row r="15" spans="1:43" ht="66" customHeight="1" x14ac:dyDescent="0.25">
      <c r="A15" s="101" t="s">
        <v>55</v>
      </c>
      <c r="B15" s="102"/>
      <c r="C15" s="102"/>
      <c r="D15" s="102"/>
      <c r="E15" s="102"/>
      <c r="F15" s="102"/>
      <c r="G15" s="102"/>
      <c r="H15" s="103"/>
      <c r="I15" s="23">
        <v>88.2</v>
      </c>
      <c r="J15" s="1">
        <v>207</v>
      </c>
      <c r="K15" s="1">
        <v>282</v>
      </c>
      <c r="L15" s="1">
        <v>317</v>
      </c>
      <c r="M15" s="1">
        <v>179</v>
      </c>
      <c r="N15" s="1">
        <v>322</v>
      </c>
      <c r="O15" s="1"/>
      <c r="P15" s="1"/>
      <c r="Q15" s="1"/>
      <c r="R15" s="1"/>
      <c r="S15" s="1"/>
      <c r="T15" s="1"/>
      <c r="U15" s="1"/>
      <c r="V15" s="1"/>
      <c r="W15" s="26">
        <f>SUM(J15:V15)</f>
        <v>1307</v>
      </c>
      <c r="X15" s="26">
        <f t="shared" si="1"/>
        <v>115277.40000000001</v>
      </c>
      <c r="Y15" s="26"/>
    </row>
    <row r="16" spans="1:43" x14ac:dyDescent="0.25">
      <c r="A16" s="66" t="s">
        <v>42</v>
      </c>
      <c r="B16" s="66"/>
      <c r="C16" s="66"/>
      <c r="D16" s="66"/>
      <c r="E16" s="66"/>
      <c r="F16" s="66"/>
      <c r="G16" s="66"/>
      <c r="H16" s="66"/>
      <c r="I16" s="49"/>
      <c r="J16" s="24">
        <f>SUM(J12:J15)</f>
        <v>828</v>
      </c>
      <c r="K16" s="24">
        <f t="shared" ref="K16:V16" si="2">SUM(K12:K15)</f>
        <v>1128</v>
      </c>
      <c r="L16" s="24">
        <f t="shared" si="2"/>
        <v>1268</v>
      </c>
      <c r="M16" s="24">
        <f t="shared" si="2"/>
        <v>716</v>
      </c>
      <c r="N16" s="24">
        <f t="shared" si="2"/>
        <v>1288</v>
      </c>
      <c r="O16" s="24">
        <f t="shared" si="2"/>
        <v>0</v>
      </c>
      <c r="P16" s="24">
        <f t="shared" si="2"/>
        <v>0</v>
      </c>
      <c r="Q16" s="24">
        <f t="shared" si="2"/>
        <v>0</v>
      </c>
      <c r="R16" s="24">
        <f t="shared" si="2"/>
        <v>0</v>
      </c>
      <c r="S16" s="24">
        <f t="shared" si="2"/>
        <v>0</v>
      </c>
      <c r="T16" s="24">
        <f t="shared" si="2"/>
        <v>0</v>
      </c>
      <c r="U16" s="24">
        <f t="shared" si="2"/>
        <v>0</v>
      </c>
      <c r="V16" s="24">
        <f t="shared" si="2"/>
        <v>0</v>
      </c>
      <c r="W16" s="26">
        <f>SUM(W12:W15)</f>
        <v>5228</v>
      </c>
      <c r="X16" s="26">
        <f>SUM(X12:X15)</f>
        <v>1067426.9000000001</v>
      </c>
      <c r="Y16" s="50"/>
    </row>
    <row r="17" spans="1:43" s="22" customFormat="1" ht="15.75" customHeight="1" x14ac:dyDescent="0.25">
      <c r="A17" s="70" t="s">
        <v>17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43" ht="47.25" customHeight="1" x14ac:dyDescent="0.25">
      <c r="A18" s="66" t="s">
        <v>40</v>
      </c>
      <c r="B18" s="66"/>
      <c r="C18" s="66"/>
      <c r="D18" s="66"/>
      <c r="E18" s="66"/>
      <c r="F18" s="66"/>
      <c r="G18" s="66"/>
      <c r="H18" s="66"/>
      <c r="I18" s="26">
        <v>638.6</v>
      </c>
      <c r="J18" s="26">
        <f t="shared" ref="J18:V18" si="3">SUM(J19:J20)</f>
        <v>288</v>
      </c>
      <c r="K18" s="26">
        <f t="shared" si="3"/>
        <v>399</v>
      </c>
      <c r="L18" s="26">
        <f t="shared" si="3"/>
        <v>383</v>
      </c>
      <c r="M18" s="26">
        <f t="shared" si="3"/>
        <v>245</v>
      </c>
      <c r="N18" s="26">
        <f t="shared" si="3"/>
        <v>436</v>
      </c>
      <c r="O18" s="26">
        <f t="shared" si="3"/>
        <v>0</v>
      </c>
      <c r="P18" s="26">
        <f t="shared" si="3"/>
        <v>0</v>
      </c>
      <c r="Q18" s="26">
        <f t="shared" si="3"/>
        <v>0</v>
      </c>
      <c r="R18" s="26">
        <f t="shared" si="3"/>
        <v>0</v>
      </c>
      <c r="S18" s="26">
        <f t="shared" si="3"/>
        <v>0</v>
      </c>
      <c r="T18" s="26">
        <f t="shared" si="3"/>
        <v>0</v>
      </c>
      <c r="U18" s="26">
        <f t="shared" si="3"/>
        <v>0</v>
      </c>
      <c r="V18" s="26">
        <f t="shared" si="3"/>
        <v>0</v>
      </c>
      <c r="W18" s="26">
        <f>SUM(J18:V18)</f>
        <v>1751</v>
      </c>
      <c r="X18" s="26">
        <f>I18*W18</f>
        <v>1118188.6000000001</v>
      </c>
      <c r="Y18" s="26"/>
    </row>
    <row r="19" spans="1:43" outlineLevel="1" x14ac:dyDescent="0.25">
      <c r="A19" s="76" t="s">
        <v>38</v>
      </c>
      <c r="B19" s="76"/>
      <c r="C19" s="76"/>
      <c r="D19" s="76"/>
      <c r="E19" s="76"/>
      <c r="F19" s="76"/>
      <c r="G19" s="76"/>
      <c r="H19" s="76"/>
      <c r="I19" s="20"/>
      <c r="J19" s="4">
        <v>154</v>
      </c>
      <c r="K19" s="4">
        <v>202</v>
      </c>
      <c r="L19" s="4">
        <v>192</v>
      </c>
      <c r="M19" s="4">
        <v>121</v>
      </c>
      <c r="N19" s="4">
        <v>218</v>
      </c>
      <c r="O19" s="4"/>
      <c r="P19" s="4"/>
      <c r="Q19" s="4"/>
      <c r="R19" s="4"/>
      <c r="S19" s="4"/>
      <c r="T19" s="4"/>
      <c r="U19" s="4"/>
      <c r="V19" s="4"/>
      <c r="W19" s="20">
        <f t="shared" ref="W19" si="4">SUM(J19:V19)</f>
        <v>887</v>
      </c>
      <c r="X19" s="20">
        <f t="shared" ref="X19:X22" si="5">I19*W19</f>
        <v>0</v>
      </c>
      <c r="Y19" s="20"/>
    </row>
    <row r="20" spans="1:43" outlineLevel="1" x14ac:dyDescent="0.25">
      <c r="A20" s="76" t="s">
        <v>39</v>
      </c>
      <c r="B20" s="76"/>
      <c r="C20" s="76"/>
      <c r="D20" s="76"/>
      <c r="E20" s="76"/>
      <c r="F20" s="76"/>
      <c r="G20" s="76"/>
      <c r="H20" s="76"/>
      <c r="I20" s="20"/>
      <c r="J20" s="4">
        <v>134</v>
      </c>
      <c r="K20" s="4">
        <v>197</v>
      </c>
      <c r="L20" s="4">
        <v>191</v>
      </c>
      <c r="M20" s="4">
        <v>124</v>
      </c>
      <c r="N20" s="4">
        <v>218</v>
      </c>
      <c r="O20" s="4"/>
      <c r="P20" s="4"/>
      <c r="Q20" s="4"/>
      <c r="R20" s="4"/>
      <c r="S20" s="4"/>
      <c r="T20" s="4"/>
      <c r="U20" s="4"/>
      <c r="V20" s="4"/>
      <c r="W20" s="20">
        <f>SUM(J20:V20)</f>
        <v>864</v>
      </c>
      <c r="X20" s="20">
        <f t="shared" si="5"/>
        <v>0</v>
      </c>
      <c r="Y20" s="20"/>
    </row>
    <row r="21" spans="1:43" ht="66" customHeight="1" x14ac:dyDescent="0.25">
      <c r="A21" s="98" t="s">
        <v>130</v>
      </c>
      <c r="B21" s="99"/>
      <c r="C21" s="99"/>
      <c r="D21" s="99"/>
      <c r="E21" s="99"/>
      <c r="F21" s="99"/>
      <c r="G21" s="99"/>
      <c r="H21" s="100"/>
      <c r="I21" s="52" t="s">
        <v>139</v>
      </c>
      <c r="J21" s="26">
        <f>SUM(J22)</f>
        <v>207</v>
      </c>
      <c r="K21" s="26">
        <f t="shared" ref="K21:V21" si="6">SUM(K22)</f>
        <v>282</v>
      </c>
      <c r="L21" s="26">
        <f t="shared" si="6"/>
        <v>317</v>
      </c>
      <c r="M21" s="26">
        <f t="shared" si="6"/>
        <v>179</v>
      </c>
      <c r="N21" s="26">
        <f t="shared" si="6"/>
        <v>322</v>
      </c>
      <c r="O21" s="26">
        <f t="shared" si="6"/>
        <v>0</v>
      </c>
      <c r="P21" s="26">
        <f t="shared" si="6"/>
        <v>0</v>
      </c>
      <c r="Q21" s="26">
        <f t="shared" si="6"/>
        <v>0</v>
      </c>
      <c r="R21" s="26">
        <f t="shared" si="6"/>
        <v>0</v>
      </c>
      <c r="S21" s="26">
        <f t="shared" si="6"/>
        <v>0</v>
      </c>
      <c r="T21" s="26">
        <f t="shared" si="6"/>
        <v>0</v>
      </c>
      <c r="U21" s="26">
        <f t="shared" si="6"/>
        <v>0</v>
      </c>
      <c r="V21" s="26">
        <f t="shared" si="6"/>
        <v>0</v>
      </c>
      <c r="W21" s="26">
        <f>SUM(J21:V21)</f>
        <v>1307</v>
      </c>
      <c r="X21" s="26">
        <f t="shared" si="5"/>
        <v>151873.4</v>
      </c>
      <c r="Y21" s="26"/>
    </row>
    <row r="22" spans="1:43" ht="30.75" customHeight="1" outlineLevel="1" x14ac:dyDescent="0.25">
      <c r="A22" s="76" t="s">
        <v>131</v>
      </c>
      <c r="B22" s="76"/>
      <c r="C22" s="76"/>
      <c r="D22" s="76"/>
      <c r="E22" s="76"/>
      <c r="F22" s="76"/>
      <c r="G22" s="76"/>
      <c r="H22" s="76"/>
      <c r="I22" s="20"/>
      <c r="J22" s="4">
        <v>207</v>
      </c>
      <c r="K22" s="4">
        <v>282</v>
      </c>
      <c r="L22" s="4">
        <v>317</v>
      </c>
      <c r="M22" s="4">
        <v>179</v>
      </c>
      <c r="N22" s="4">
        <v>322</v>
      </c>
      <c r="O22" s="4"/>
      <c r="P22" s="4"/>
      <c r="Q22" s="4"/>
      <c r="R22" s="4"/>
      <c r="S22" s="4"/>
      <c r="T22" s="4"/>
      <c r="U22" s="4"/>
      <c r="V22" s="4"/>
      <c r="W22" s="20">
        <f>SUM(J22:V22)</f>
        <v>1307</v>
      </c>
      <c r="X22" s="20">
        <f t="shared" si="5"/>
        <v>0</v>
      </c>
      <c r="Y22" s="20"/>
    </row>
    <row r="23" spans="1:43" x14ac:dyDescent="0.25">
      <c r="A23" s="66" t="s">
        <v>42</v>
      </c>
      <c r="B23" s="66"/>
      <c r="C23" s="66"/>
      <c r="D23" s="66"/>
      <c r="E23" s="66"/>
      <c r="F23" s="66"/>
      <c r="G23" s="66"/>
      <c r="H23" s="66"/>
      <c r="I23" s="53"/>
      <c r="J23" s="26">
        <f t="shared" ref="J23:X23" si="7">SUM(J18,J21)</f>
        <v>495</v>
      </c>
      <c r="K23" s="26">
        <f t="shared" si="7"/>
        <v>681</v>
      </c>
      <c r="L23" s="26">
        <f t="shared" si="7"/>
        <v>700</v>
      </c>
      <c r="M23" s="26">
        <f t="shared" si="7"/>
        <v>424</v>
      </c>
      <c r="N23" s="26">
        <f t="shared" si="7"/>
        <v>758</v>
      </c>
      <c r="O23" s="26">
        <f t="shared" si="7"/>
        <v>0</v>
      </c>
      <c r="P23" s="26">
        <f t="shared" si="7"/>
        <v>0</v>
      </c>
      <c r="Q23" s="26">
        <f t="shared" si="7"/>
        <v>0</v>
      </c>
      <c r="R23" s="26">
        <f t="shared" si="7"/>
        <v>0</v>
      </c>
      <c r="S23" s="26">
        <f t="shared" si="7"/>
        <v>0</v>
      </c>
      <c r="T23" s="26">
        <f t="shared" si="7"/>
        <v>0</v>
      </c>
      <c r="U23" s="26">
        <f t="shared" si="7"/>
        <v>0</v>
      </c>
      <c r="V23" s="26">
        <f t="shared" si="7"/>
        <v>0</v>
      </c>
      <c r="W23" s="26">
        <f t="shared" si="7"/>
        <v>3058</v>
      </c>
      <c r="X23" s="26">
        <f t="shared" si="7"/>
        <v>1270062</v>
      </c>
      <c r="Y23" s="50"/>
    </row>
    <row r="24" spans="1:43" x14ac:dyDescent="0.25">
      <c r="A24" s="68" t="s">
        <v>18</v>
      </c>
      <c r="B24" s="68"/>
      <c r="C24" s="68"/>
      <c r="D24" s="68"/>
      <c r="E24" s="68"/>
      <c r="F24" s="68"/>
      <c r="G24" s="68"/>
      <c r="H24" s="68"/>
      <c r="I24" s="20"/>
      <c r="J24" s="20">
        <f>SUM(I23,J16)</f>
        <v>828</v>
      </c>
      <c r="K24" s="20">
        <f t="shared" ref="K24:V24" si="8">SUM(K23,K16)</f>
        <v>1809</v>
      </c>
      <c r="L24" s="20">
        <f t="shared" si="8"/>
        <v>1968</v>
      </c>
      <c r="M24" s="20">
        <f t="shared" si="8"/>
        <v>1140</v>
      </c>
      <c r="N24" s="20">
        <f t="shared" si="8"/>
        <v>2046</v>
      </c>
      <c r="O24" s="20">
        <f t="shared" si="8"/>
        <v>0</v>
      </c>
      <c r="P24" s="20">
        <f t="shared" si="8"/>
        <v>0</v>
      </c>
      <c r="Q24" s="20">
        <f t="shared" si="8"/>
        <v>0</v>
      </c>
      <c r="R24" s="20">
        <f t="shared" si="8"/>
        <v>0</v>
      </c>
      <c r="S24" s="20">
        <f t="shared" si="8"/>
        <v>0</v>
      </c>
      <c r="T24" s="20">
        <f t="shared" si="8"/>
        <v>0</v>
      </c>
      <c r="U24" s="20">
        <f t="shared" si="8"/>
        <v>0</v>
      </c>
      <c r="V24" s="20">
        <f t="shared" si="8"/>
        <v>0</v>
      </c>
      <c r="W24" s="20">
        <f>SUM(W23,W16)</f>
        <v>8286</v>
      </c>
      <c r="X24" s="20">
        <f>SUM(X23,X16)</f>
        <v>2337488.9000000004</v>
      </c>
      <c r="Y24" s="31"/>
    </row>
    <row r="26" spans="1:43" x14ac:dyDescent="0.25">
      <c r="A26" s="69" t="s">
        <v>24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43" x14ac:dyDescent="0.25">
      <c r="A27" s="69" t="s">
        <v>22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</row>
    <row r="28" spans="1:43" x14ac:dyDescent="0.25">
      <c r="B28" s="11"/>
      <c r="C28" s="12"/>
      <c r="D28" s="12"/>
      <c r="E28" s="12"/>
      <c r="F28" s="12"/>
      <c r="G28" s="12"/>
      <c r="H28" s="12"/>
      <c r="I28" s="12"/>
      <c r="P28" s="13"/>
      <c r="Q28" s="13"/>
      <c r="S28" s="10"/>
      <c r="T28" s="10"/>
      <c r="U28" s="10"/>
      <c r="V28" s="10"/>
      <c r="W28" s="10"/>
      <c r="X28" s="10"/>
      <c r="Y28" s="10"/>
    </row>
    <row r="29" spans="1:43" x14ac:dyDescent="0.25">
      <c r="A29" s="32"/>
      <c r="B29" s="33"/>
      <c r="C29" s="16"/>
      <c r="D29" s="21"/>
      <c r="E29" s="32"/>
      <c r="F29" s="32"/>
      <c r="G29" s="32"/>
      <c r="H29" s="16"/>
      <c r="I29" s="16"/>
      <c r="J29" s="16"/>
      <c r="K29" s="16"/>
      <c r="L29" s="16"/>
      <c r="M29" s="16"/>
      <c r="N29" s="16"/>
      <c r="O29" s="16"/>
      <c r="P29" s="17"/>
      <c r="Q29" s="17"/>
      <c r="R29" s="16"/>
    </row>
    <row r="30" spans="1:43" x14ac:dyDescent="0.25">
      <c r="A30" s="10" t="s">
        <v>48</v>
      </c>
      <c r="C30" s="14"/>
      <c r="D30" s="14"/>
      <c r="E30" s="14"/>
      <c r="F30" s="81" t="s">
        <v>129</v>
      </c>
      <c r="G30" s="81"/>
      <c r="H30" s="81"/>
      <c r="J30" s="34" t="s">
        <v>26</v>
      </c>
      <c r="O30" s="12" t="s">
        <v>27</v>
      </c>
      <c r="S30" s="104" t="s">
        <v>28</v>
      </c>
      <c r="T30" s="104"/>
      <c r="U30" s="104"/>
      <c r="V30" s="104"/>
      <c r="W30" s="104"/>
      <c r="X30" s="12"/>
      <c r="Y30" s="13"/>
      <c r="Z30" s="16"/>
      <c r="AA30" s="16"/>
      <c r="AB30" s="16"/>
      <c r="AO30" s="35"/>
      <c r="AP30" s="35"/>
      <c r="AQ30" s="35"/>
    </row>
    <row r="31" spans="1:43" s="36" customFormat="1" ht="18.75" x14ac:dyDescent="0.25">
      <c r="B31" s="37"/>
      <c r="C31" s="37"/>
      <c r="D31" s="37" t="s">
        <v>49</v>
      </c>
      <c r="E31" s="37"/>
      <c r="F31" s="37"/>
      <c r="H31" s="51" t="s">
        <v>50</v>
      </c>
      <c r="I31" s="38"/>
      <c r="J31" s="39"/>
      <c r="K31" s="39"/>
      <c r="L31" s="37"/>
      <c r="M31" s="37"/>
      <c r="P31" s="37" t="s">
        <v>29</v>
      </c>
      <c r="Q31" s="40"/>
      <c r="R31" s="41"/>
      <c r="S31" s="39"/>
      <c r="T31" s="39"/>
      <c r="U31" s="37" t="s">
        <v>30</v>
      </c>
      <c r="V31" s="39"/>
      <c r="X31" s="39"/>
      <c r="Y31" s="41"/>
    </row>
    <row r="32" spans="1:43" x14ac:dyDescent="0.25">
      <c r="A32" s="42"/>
      <c r="B32" s="4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/>
      <c r="Q32" s="17"/>
      <c r="R32" s="16"/>
    </row>
    <row r="33" spans="1:43" x14ac:dyDescent="0.25">
      <c r="A33" s="16"/>
      <c r="B33" s="4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  <c r="Q33" s="17"/>
      <c r="R33" s="16"/>
      <c r="Z33" s="16"/>
      <c r="AA33" s="16"/>
      <c r="AB33" s="16"/>
      <c r="AO33" s="35"/>
      <c r="AP33" s="35"/>
      <c r="AQ33" s="35"/>
    </row>
    <row r="34" spans="1:43" x14ac:dyDescent="0.25">
      <c r="A34" s="45" t="s">
        <v>51</v>
      </c>
      <c r="B34" s="14"/>
      <c r="C34" s="10" t="s">
        <v>45</v>
      </c>
      <c r="D34" s="15"/>
      <c r="E34" s="16" t="s">
        <v>46</v>
      </c>
      <c r="F34" s="15"/>
      <c r="G34" s="16" t="s">
        <v>47</v>
      </c>
      <c r="H34" s="16"/>
      <c r="I34" s="16"/>
      <c r="J34" s="16"/>
      <c r="K34" s="16"/>
      <c r="L34" s="16"/>
      <c r="M34" s="16"/>
      <c r="N34" s="16"/>
      <c r="O34" s="16"/>
      <c r="P34" s="17"/>
      <c r="Q34" s="17"/>
      <c r="R34" s="16"/>
      <c r="Z34" s="16"/>
      <c r="AA34" s="16"/>
      <c r="AB34" s="16"/>
      <c r="AO34" s="35"/>
      <c r="AP34" s="35"/>
      <c r="AQ34" s="35"/>
    </row>
    <row r="35" spans="1:43" x14ac:dyDescent="0.25">
      <c r="A35" s="16"/>
      <c r="B35" s="4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/>
      <c r="Q35" s="17"/>
      <c r="R35" s="16"/>
      <c r="Z35" s="16"/>
      <c r="AA35" s="16"/>
      <c r="AB35" s="16"/>
      <c r="AO35" s="35"/>
      <c r="AP35" s="35"/>
      <c r="AQ35" s="35"/>
    </row>
    <row r="36" spans="1:43" x14ac:dyDescent="0.25">
      <c r="A36" s="34" t="s">
        <v>31</v>
      </c>
      <c r="C36" s="12"/>
      <c r="D36" s="12"/>
      <c r="E36" s="12"/>
      <c r="F36" s="12"/>
      <c r="G36" s="12"/>
      <c r="H36" s="12"/>
      <c r="I36" s="12"/>
      <c r="R36" s="12" t="s">
        <v>32</v>
      </c>
      <c r="V36" s="12" t="s">
        <v>33</v>
      </c>
      <c r="W36" s="12"/>
      <c r="X36" s="12"/>
      <c r="Y36" s="13"/>
      <c r="Z36" s="16"/>
      <c r="AA36" s="16"/>
      <c r="AB36" s="16"/>
      <c r="AO36" s="35"/>
      <c r="AP36" s="35"/>
      <c r="AQ36" s="35"/>
    </row>
    <row r="37" spans="1:43" s="36" customFormat="1" ht="18.75" x14ac:dyDescent="0.25">
      <c r="A37" s="46"/>
      <c r="B37" s="40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R37" s="47" t="s">
        <v>34</v>
      </c>
      <c r="S37" s="39"/>
      <c r="T37" s="37"/>
      <c r="U37" s="39"/>
      <c r="V37" s="39"/>
      <c r="W37" s="37" t="s">
        <v>30</v>
      </c>
      <c r="X37" s="39"/>
      <c r="Y37" s="41"/>
      <c r="AO37" s="48"/>
      <c r="AP37" s="48"/>
      <c r="AQ37" s="48"/>
    </row>
    <row r="38" spans="1:43" x14ac:dyDescent="0.25">
      <c r="B38" s="11"/>
      <c r="C38" s="12"/>
      <c r="D38" s="12"/>
      <c r="E38" s="12"/>
      <c r="F38" s="12"/>
      <c r="G38" s="12"/>
      <c r="H38" s="12"/>
      <c r="I38" s="12"/>
      <c r="P38" s="13"/>
      <c r="Q38" s="13"/>
      <c r="AO38" s="35"/>
      <c r="AP38" s="35"/>
      <c r="AQ38" s="35"/>
    </row>
  </sheetData>
  <mergeCells count="29">
    <mergeCell ref="F30:H30"/>
    <mergeCell ref="S30:W30"/>
    <mergeCell ref="A27:Y27"/>
    <mergeCell ref="A24:H24"/>
    <mergeCell ref="A26:Y26"/>
    <mergeCell ref="A20:H20"/>
    <mergeCell ref="A23:H23"/>
    <mergeCell ref="A11:Y11"/>
    <mergeCell ref="A12:H12"/>
    <mergeCell ref="A13:H13"/>
    <mergeCell ref="A14:H14"/>
    <mergeCell ref="A16:H16"/>
    <mergeCell ref="A17:Y17"/>
    <mergeCell ref="A21:H21"/>
    <mergeCell ref="A22:H22"/>
    <mergeCell ref="A15:H15"/>
    <mergeCell ref="A6:Y6"/>
    <mergeCell ref="A7:Y7"/>
    <mergeCell ref="A1:Y5"/>
    <mergeCell ref="A18:H18"/>
    <mergeCell ref="A19:H19"/>
    <mergeCell ref="A8:H10"/>
    <mergeCell ref="Y8:Y9"/>
    <mergeCell ref="J9:V9"/>
    <mergeCell ref="I8:I10"/>
    <mergeCell ref="J8:N8"/>
    <mergeCell ref="O8:V8"/>
    <mergeCell ref="W8:W9"/>
    <mergeCell ref="X8:X9"/>
  </mergeCells>
  <pageMargins left="0.51181102362204722" right="0.15748031496062992" top="0.15748031496062992" bottom="0.15748031496062992" header="0" footer="0"/>
  <pageSetup paperSize="9" scale="59" fitToHeight="4" orientation="portrait" horizontalDpi="180" verticalDpi="180" r:id="rId1"/>
  <rowBreaks count="1" manualBreakCount="1">
    <brk id="39" min="7" max="58" man="1"/>
  </rowBreaks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7"/>
  <sheetViews>
    <sheetView zoomScaleNormal="100" zoomScaleSheetLayoutView="55" workbookViewId="0">
      <selection activeCell="A3" sqref="A3:H3"/>
    </sheetView>
  </sheetViews>
  <sheetFormatPr defaultRowHeight="15.75" outlineLevelRow="1" x14ac:dyDescent="0.25"/>
  <cols>
    <col min="1" max="1" width="9.7109375" style="10" customWidth="1"/>
    <col min="2" max="2" width="4.5703125" style="10" customWidth="1"/>
    <col min="3" max="3" width="1.7109375" style="10" customWidth="1"/>
    <col min="4" max="4" width="9.140625" style="10"/>
    <col min="5" max="5" width="3.28515625" style="10" bestFit="1" customWidth="1"/>
    <col min="6" max="6" width="3.28515625" style="10" customWidth="1"/>
    <col min="7" max="7" width="4.5703125" style="10" bestFit="1" customWidth="1"/>
    <col min="8" max="8" width="11.5703125" style="10" customWidth="1"/>
    <col min="9" max="9" width="12.28515625" style="11" customWidth="1"/>
    <col min="10" max="22" width="4" style="12" customWidth="1"/>
    <col min="23" max="23" width="14.85546875" style="13" bestFit="1" customWidth="1"/>
    <col min="24" max="24" width="13.140625" style="13" bestFit="1" customWidth="1"/>
    <col min="25" max="25" width="12.140625" style="12" bestFit="1" customWidth="1"/>
    <col min="26" max="26" width="5.85546875" style="10" customWidth="1"/>
    <col min="27" max="27" width="5.42578125" style="10" customWidth="1"/>
    <col min="28" max="28" width="5" style="10" customWidth="1"/>
    <col min="29" max="29" width="5.140625" style="10" customWidth="1"/>
    <col min="30" max="30" width="4.7109375" style="10" customWidth="1"/>
    <col min="31" max="32" width="5.28515625" style="10" customWidth="1"/>
    <col min="33" max="33" width="5.140625" style="10" customWidth="1"/>
    <col min="34" max="34" width="4.85546875" style="10" customWidth="1"/>
    <col min="35" max="35" width="5" style="10" customWidth="1"/>
    <col min="36" max="36" width="4.7109375" style="10" customWidth="1"/>
    <col min="37" max="37" width="5.140625" style="10" customWidth="1"/>
    <col min="38" max="38" width="5.42578125" style="10" customWidth="1"/>
    <col min="39" max="39" width="5.28515625" style="10" customWidth="1"/>
    <col min="40" max="40" width="6.28515625" style="10" customWidth="1"/>
    <col min="41" max="41" width="18.85546875" style="10" customWidth="1"/>
    <col min="42" max="42" width="12.140625" style="10" customWidth="1"/>
    <col min="43" max="43" width="13.7109375" style="10" customWidth="1"/>
    <col min="44" max="16384" width="9.140625" style="10"/>
  </cols>
  <sheetData>
    <row r="1" spans="1:43" x14ac:dyDescent="0.25">
      <c r="Q1" s="107" t="s">
        <v>35</v>
      </c>
      <c r="R1" s="107"/>
      <c r="S1" s="107"/>
      <c r="T1" s="107"/>
      <c r="U1" s="107"/>
      <c r="V1" s="107"/>
      <c r="W1" s="107"/>
      <c r="X1" s="107"/>
      <c r="Y1" s="107"/>
    </row>
    <row r="3" spans="1:43" x14ac:dyDescent="0.25">
      <c r="A3" s="105"/>
      <c r="B3" s="105"/>
      <c r="C3" s="105"/>
      <c r="D3" s="105"/>
      <c r="E3" s="105"/>
      <c r="F3" s="105"/>
      <c r="G3" s="105"/>
      <c r="H3" s="105"/>
      <c r="J3" s="108" t="s">
        <v>19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43" ht="15.75" customHeight="1" x14ac:dyDescent="0.25">
      <c r="A4" s="106" t="s">
        <v>43</v>
      </c>
      <c r="B4" s="106"/>
      <c r="C4" s="106"/>
      <c r="D4" s="106"/>
      <c r="E4" s="106"/>
      <c r="F4" s="106"/>
      <c r="G4" s="106"/>
      <c r="H4" s="106"/>
      <c r="J4" s="110" t="s">
        <v>20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43" x14ac:dyDescent="0.25">
      <c r="A5" s="10" t="s">
        <v>44</v>
      </c>
      <c r="B5" s="8"/>
      <c r="C5" s="10" t="s">
        <v>45</v>
      </c>
      <c r="D5" s="9"/>
      <c r="E5" s="16" t="s">
        <v>46</v>
      </c>
      <c r="F5" s="9"/>
      <c r="G5" s="16" t="s">
        <v>128</v>
      </c>
      <c r="H5" s="8"/>
      <c r="J5" s="108" t="s">
        <v>21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spans="1:43" x14ac:dyDescent="0.25">
      <c r="W6" s="17"/>
      <c r="X6" s="17"/>
      <c r="Y6" s="18"/>
    </row>
    <row r="7" spans="1:43" ht="51" customHeight="1" x14ac:dyDescent="0.25">
      <c r="H7" s="109" t="s">
        <v>125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ht="27.75" customHeight="1" x14ac:dyDescent="0.25">
      <c r="A8" s="85" t="s">
        <v>23</v>
      </c>
      <c r="B8" s="86"/>
      <c r="C8" s="86"/>
      <c r="D8" s="86"/>
      <c r="E8" s="86"/>
      <c r="F8" s="86"/>
      <c r="G8" s="86"/>
      <c r="H8" s="87"/>
      <c r="I8" s="67" t="s">
        <v>1</v>
      </c>
      <c r="J8" s="94" t="s">
        <v>41</v>
      </c>
      <c r="K8" s="94"/>
      <c r="L8" s="94"/>
      <c r="M8" s="94"/>
      <c r="N8" s="94"/>
      <c r="O8" s="95"/>
      <c r="P8" s="95"/>
      <c r="Q8" s="95"/>
      <c r="R8" s="95"/>
      <c r="S8" s="95"/>
      <c r="T8" s="95"/>
      <c r="U8" s="95"/>
      <c r="V8" s="95"/>
      <c r="W8" s="96" t="s">
        <v>25</v>
      </c>
      <c r="X8" s="80" t="s">
        <v>15</v>
      </c>
      <c r="Y8" s="80" t="s">
        <v>0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x14ac:dyDescent="0.25">
      <c r="A9" s="88"/>
      <c r="B9" s="89"/>
      <c r="C9" s="89"/>
      <c r="D9" s="89"/>
      <c r="E9" s="89"/>
      <c r="F9" s="89"/>
      <c r="G9" s="89"/>
      <c r="H9" s="90"/>
      <c r="I9" s="67"/>
      <c r="J9" s="67" t="s">
        <v>132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96"/>
      <c r="X9" s="80"/>
      <c r="Y9" s="80"/>
    </row>
    <row r="10" spans="1:43" x14ac:dyDescent="0.25">
      <c r="A10" s="91"/>
      <c r="B10" s="92"/>
      <c r="C10" s="92"/>
      <c r="D10" s="92"/>
      <c r="E10" s="92"/>
      <c r="F10" s="92"/>
      <c r="G10" s="92"/>
      <c r="H10" s="93"/>
      <c r="I10" s="67"/>
      <c r="J10" s="20" t="s">
        <v>2</v>
      </c>
      <c r="K10" s="20" t="s">
        <v>3</v>
      </c>
      <c r="L10" s="20" t="s">
        <v>4</v>
      </c>
      <c r="M10" s="20" t="s">
        <v>5</v>
      </c>
      <c r="N10" s="20" t="s">
        <v>6</v>
      </c>
      <c r="O10" s="20" t="s">
        <v>7</v>
      </c>
      <c r="P10" s="20" t="s">
        <v>8</v>
      </c>
      <c r="Q10" s="20" t="s">
        <v>9</v>
      </c>
      <c r="R10" s="20" t="s">
        <v>10</v>
      </c>
      <c r="S10" s="20" t="s">
        <v>11</v>
      </c>
      <c r="T10" s="20" t="s">
        <v>12</v>
      </c>
      <c r="U10" s="20" t="s">
        <v>13</v>
      </c>
      <c r="V10" s="20" t="s">
        <v>14</v>
      </c>
      <c r="W10" s="20"/>
      <c r="X10" s="20"/>
      <c r="Y10" s="20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3" s="22" customFormat="1" ht="15.75" customHeight="1" x14ac:dyDescent="0.25">
      <c r="A11" s="70" t="s">
        <v>16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43" ht="43.5" customHeight="1" x14ac:dyDescent="0.25">
      <c r="A12" s="75" t="s">
        <v>52</v>
      </c>
      <c r="B12" s="75"/>
      <c r="C12" s="75"/>
      <c r="D12" s="75"/>
      <c r="E12" s="75"/>
      <c r="F12" s="75"/>
      <c r="G12" s="75"/>
      <c r="H12" s="75"/>
      <c r="I12" s="49" t="s">
        <v>140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26">
        <f>SUM(J12:V12)</f>
        <v>13</v>
      </c>
      <c r="X12" s="26">
        <f>I12*W12</f>
        <v>3831.4900000000002</v>
      </c>
      <c r="Y12" s="26"/>
    </row>
    <row r="13" spans="1:43" ht="39.75" customHeight="1" x14ac:dyDescent="0.25">
      <c r="A13" s="75" t="s">
        <v>36</v>
      </c>
      <c r="B13" s="75"/>
      <c r="C13" s="75"/>
      <c r="D13" s="75"/>
      <c r="E13" s="75"/>
      <c r="F13" s="75"/>
      <c r="G13" s="75"/>
      <c r="H13" s="75"/>
      <c r="I13" s="49" t="s">
        <v>140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26">
        <f t="shared" ref="W13:W14" si="0">SUM(J13:V13)</f>
        <v>13</v>
      </c>
      <c r="X13" s="26">
        <f t="shared" ref="X13:X14" si="1">I13*W13</f>
        <v>3831.4900000000002</v>
      </c>
      <c r="Y13" s="26"/>
    </row>
    <row r="14" spans="1:43" ht="63" customHeight="1" x14ac:dyDescent="0.25">
      <c r="A14" s="75" t="s">
        <v>37</v>
      </c>
      <c r="B14" s="75"/>
      <c r="C14" s="75"/>
      <c r="D14" s="75"/>
      <c r="E14" s="75"/>
      <c r="F14" s="75"/>
      <c r="G14" s="75"/>
      <c r="H14" s="75"/>
      <c r="I14" s="49" t="s">
        <v>141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26">
        <f t="shared" si="0"/>
        <v>13</v>
      </c>
      <c r="X14" s="26">
        <f t="shared" si="1"/>
        <v>204.1</v>
      </c>
      <c r="Y14" s="26"/>
    </row>
    <row r="15" spans="1:43" x14ac:dyDescent="0.25">
      <c r="A15" s="66" t="s">
        <v>42</v>
      </c>
      <c r="B15" s="66"/>
      <c r="C15" s="66"/>
      <c r="D15" s="66"/>
      <c r="E15" s="66"/>
      <c r="F15" s="66"/>
      <c r="G15" s="66"/>
      <c r="H15" s="66"/>
      <c r="I15" s="49"/>
      <c r="J15" s="24">
        <f t="shared" ref="J15:X15" si="2">SUM(J12:J14)</f>
        <v>3</v>
      </c>
      <c r="K15" s="24">
        <f t="shared" si="2"/>
        <v>3</v>
      </c>
      <c r="L15" s="24">
        <f t="shared" si="2"/>
        <v>3</v>
      </c>
      <c r="M15" s="24">
        <f t="shared" si="2"/>
        <v>3</v>
      </c>
      <c r="N15" s="24">
        <f t="shared" si="2"/>
        <v>3</v>
      </c>
      <c r="O15" s="24">
        <f t="shared" si="2"/>
        <v>3</v>
      </c>
      <c r="P15" s="24">
        <f t="shared" si="2"/>
        <v>3</v>
      </c>
      <c r="Q15" s="24">
        <f t="shared" si="2"/>
        <v>3</v>
      </c>
      <c r="R15" s="24">
        <f t="shared" si="2"/>
        <v>3</v>
      </c>
      <c r="S15" s="24">
        <f t="shared" si="2"/>
        <v>3</v>
      </c>
      <c r="T15" s="24">
        <f t="shared" si="2"/>
        <v>3</v>
      </c>
      <c r="U15" s="24">
        <f t="shared" si="2"/>
        <v>3</v>
      </c>
      <c r="V15" s="24">
        <f t="shared" si="2"/>
        <v>3</v>
      </c>
      <c r="W15" s="26">
        <f t="shared" si="2"/>
        <v>39</v>
      </c>
      <c r="X15" s="26">
        <f t="shared" si="2"/>
        <v>7867.0800000000008</v>
      </c>
      <c r="Y15" s="50"/>
    </row>
    <row r="16" spans="1:43" s="22" customFormat="1" ht="15.75" customHeight="1" x14ac:dyDescent="0.25">
      <c r="A16" s="70" t="s">
        <v>17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</row>
    <row r="17" spans="1:43" ht="45.75" customHeight="1" x14ac:dyDescent="0.25">
      <c r="A17" s="66" t="s">
        <v>40</v>
      </c>
      <c r="B17" s="66"/>
      <c r="C17" s="66"/>
      <c r="D17" s="66"/>
      <c r="E17" s="66"/>
      <c r="F17" s="66"/>
      <c r="G17" s="66"/>
      <c r="H17" s="66"/>
      <c r="I17" s="49" t="s">
        <v>142</v>
      </c>
      <c r="J17" s="26">
        <f t="shared" ref="J17:V17" si="3">SUM(J18:J19)</f>
        <v>0</v>
      </c>
      <c r="K17" s="26">
        <f t="shared" si="3"/>
        <v>0</v>
      </c>
      <c r="L17" s="26">
        <f t="shared" si="3"/>
        <v>0</v>
      </c>
      <c r="M17" s="26">
        <f t="shared" si="3"/>
        <v>0</v>
      </c>
      <c r="N17" s="26">
        <f t="shared" si="3"/>
        <v>0</v>
      </c>
      <c r="O17" s="26">
        <f t="shared" si="3"/>
        <v>0</v>
      </c>
      <c r="P17" s="26">
        <f t="shared" si="3"/>
        <v>0</v>
      </c>
      <c r="Q17" s="26">
        <f t="shared" si="3"/>
        <v>0</v>
      </c>
      <c r="R17" s="26">
        <f t="shared" si="3"/>
        <v>0</v>
      </c>
      <c r="S17" s="26">
        <f t="shared" si="3"/>
        <v>0</v>
      </c>
      <c r="T17" s="26">
        <f t="shared" si="3"/>
        <v>0</v>
      </c>
      <c r="U17" s="26">
        <f t="shared" si="3"/>
        <v>0</v>
      </c>
      <c r="V17" s="26">
        <f t="shared" si="3"/>
        <v>0</v>
      </c>
      <c r="W17" s="26">
        <f t="shared" ref="W17:W19" si="4">SUM(J17:V17)</f>
        <v>0</v>
      </c>
      <c r="X17" s="26">
        <f t="shared" ref="X17:X20" si="5">I17*W17</f>
        <v>0</v>
      </c>
      <c r="Y17" s="26"/>
    </row>
    <row r="18" spans="1:43" outlineLevel="1" x14ac:dyDescent="0.25">
      <c r="A18" s="76" t="s">
        <v>38</v>
      </c>
      <c r="B18" s="76"/>
      <c r="C18" s="76"/>
      <c r="D18" s="76"/>
      <c r="E18" s="76"/>
      <c r="F18" s="76"/>
      <c r="G18" s="76"/>
      <c r="H18" s="76"/>
      <c r="I18" s="2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20">
        <f t="shared" si="4"/>
        <v>0</v>
      </c>
      <c r="X18" s="20">
        <f t="shared" si="5"/>
        <v>0</v>
      </c>
      <c r="Y18" s="20"/>
    </row>
    <row r="19" spans="1:43" outlineLevel="1" x14ac:dyDescent="0.25">
      <c r="A19" s="76" t="s">
        <v>39</v>
      </c>
      <c r="B19" s="76"/>
      <c r="C19" s="76"/>
      <c r="D19" s="76"/>
      <c r="E19" s="76"/>
      <c r="F19" s="76"/>
      <c r="G19" s="76"/>
      <c r="H19" s="76"/>
      <c r="I19" s="2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0">
        <f t="shared" si="4"/>
        <v>0</v>
      </c>
      <c r="X19" s="20">
        <f t="shared" si="5"/>
        <v>0</v>
      </c>
      <c r="Y19" s="20"/>
    </row>
    <row r="20" spans="1:43" ht="66" customHeight="1" x14ac:dyDescent="0.25">
      <c r="A20" s="98" t="s">
        <v>130</v>
      </c>
      <c r="B20" s="99"/>
      <c r="C20" s="99"/>
      <c r="D20" s="99"/>
      <c r="E20" s="99"/>
      <c r="F20" s="99"/>
      <c r="G20" s="99"/>
      <c r="H20" s="100"/>
      <c r="I20" s="20">
        <v>108.57</v>
      </c>
      <c r="J20" s="26">
        <f>SUM(J21)</f>
        <v>0</v>
      </c>
      <c r="K20" s="26">
        <f t="shared" ref="K20:V20" si="6">SUM(K21)</f>
        <v>0</v>
      </c>
      <c r="L20" s="26">
        <f t="shared" si="6"/>
        <v>0</v>
      </c>
      <c r="M20" s="26">
        <f t="shared" si="6"/>
        <v>0</v>
      </c>
      <c r="N20" s="26">
        <f t="shared" si="6"/>
        <v>0</v>
      </c>
      <c r="O20" s="26">
        <f t="shared" si="6"/>
        <v>0</v>
      </c>
      <c r="P20" s="26">
        <f t="shared" si="6"/>
        <v>0</v>
      </c>
      <c r="Q20" s="26">
        <f t="shared" si="6"/>
        <v>0</v>
      </c>
      <c r="R20" s="26">
        <f t="shared" si="6"/>
        <v>0</v>
      </c>
      <c r="S20" s="26">
        <f t="shared" si="6"/>
        <v>0</v>
      </c>
      <c r="T20" s="26">
        <f t="shared" si="6"/>
        <v>0</v>
      </c>
      <c r="U20" s="26">
        <f t="shared" si="6"/>
        <v>0</v>
      </c>
      <c r="V20" s="26">
        <f t="shared" si="6"/>
        <v>0</v>
      </c>
      <c r="W20" s="26">
        <f>SUM(J20:V20)</f>
        <v>0</v>
      </c>
      <c r="X20" s="26">
        <f t="shared" si="5"/>
        <v>0</v>
      </c>
      <c r="Y20" s="26"/>
    </row>
    <row r="21" spans="1:43" ht="30.75" customHeight="1" outlineLevel="1" x14ac:dyDescent="0.25">
      <c r="A21" s="76" t="s">
        <v>131</v>
      </c>
      <c r="B21" s="76"/>
      <c r="C21" s="76"/>
      <c r="D21" s="76"/>
      <c r="E21" s="76"/>
      <c r="F21" s="76"/>
      <c r="G21" s="76"/>
      <c r="H21" s="76"/>
      <c r="I21" s="1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0">
        <f t="shared" ref="W21" si="7">SUM(J21:V21)</f>
        <v>0</v>
      </c>
      <c r="X21" s="20">
        <f>I20*W21</f>
        <v>0</v>
      </c>
      <c r="Y21" s="20"/>
    </row>
    <row r="22" spans="1:43" x14ac:dyDescent="0.25">
      <c r="A22" s="66" t="s">
        <v>42</v>
      </c>
      <c r="B22" s="66"/>
      <c r="C22" s="66"/>
      <c r="D22" s="66"/>
      <c r="E22" s="66"/>
      <c r="F22" s="66"/>
      <c r="G22" s="66"/>
      <c r="H22" s="66"/>
      <c r="I22" s="49"/>
      <c r="J22" s="26">
        <f>SUM(J17,J20)</f>
        <v>0</v>
      </c>
      <c r="K22" s="26">
        <f t="shared" ref="K22:X22" si="8">SUM(K17,K20)</f>
        <v>0</v>
      </c>
      <c r="L22" s="26">
        <f t="shared" si="8"/>
        <v>0</v>
      </c>
      <c r="M22" s="26">
        <f t="shared" si="8"/>
        <v>0</v>
      </c>
      <c r="N22" s="26">
        <f t="shared" si="8"/>
        <v>0</v>
      </c>
      <c r="O22" s="26">
        <f t="shared" si="8"/>
        <v>0</v>
      </c>
      <c r="P22" s="26">
        <f t="shared" si="8"/>
        <v>0</v>
      </c>
      <c r="Q22" s="26">
        <f t="shared" si="8"/>
        <v>0</v>
      </c>
      <c r="R22" s="26">
        <f t="shared" si="8"/>
        <v>0</v>
      </c>
      <c r="S22" s="26">
        <f t="shared" si="8"/>
        <v>0</v>
      </c>
      <c r="T22" s="26">
        <f t="shared" si="8"/>
        <v>0</v>
      </c>
      <c r="U22" s="26">
        <f t="shared" si="8"/>
        <v>0</v>
      </c>
      <c r="V22" s="26">
        <f t="shared" si="8"/>
        <v>0</v>
      </c>
      <c r="W22" s="26">
        <f t="shared" si="8"/>
        <v>0</v>
      </c>
      <c r="X22" s="26">
        <f t="shared" si="8"/>
        <v>0</v>
      </c>
      <c r="Y22" s="50"/>
    </row>
    <row r="23" spans="1:43" x14ac:dyDescent="0.25">
      <c r="A23" s="68" t="s">
        <v>18</v>
      </c>
      <c r="B23" s="68"/>
      <c r="C23" s="68"/>
      <c r="D23" s="68"/>
      <c r="E23" s="68"/>
      <c r="F23" s="68"/>
      <c r="G23" s="68"/>
      <c r="H23" s="68"/>
      <c r="I23" s="20"/>
      <c r="J23" s="20">
        <f>SUM(J22,J15)</f>
        <v>3</v>
      </c>
      <c r="K23" s="20">
        <f t="shared" ref="K23:X23" si="9">SUM(K22,K15)</f>
        <v>3</v>
      </c>
      <c r="L23" s="20">
        <f t="shared" si="9"/>
        <v>3</v>
      </c>
      <c r="M23" s="20">
        <f t="shared" si="9"/>
        <v>3</v>
      </c>
      <c r="N23" s="20">
        <f t="shared" si="9"/>
        <v>3</v>
      </c>
      <c r="O23" s="20">
        <f t="shared" si="9"/>
        <v>3</v>
      </c>
      <c r="P23" s="20">
        <f t="shared" si="9"/>
        <v>3</v>
      </c>
      <c r="Q23" s="20">
        <f t="shared" si="9"/>
        <v>3</v>
      </c>
      <c r="R23" s="20">
        <f t="shared" si="9"/>
        <v>3</v>
      </c>
      <c r="S23" s="20">
        <f t="shared" si="9"/>
        <v>3</v>
      </c>
      <c r="T23" s="20">
        <f t="shared" si="9"/>
        <v>3</v>
      </c>
      <c r="U23" s="20">
        <f t="shared" si="9"/>
        <v>3</v>
      </c>
      <c r="V23" s="20">
        <f t="shared" si="9"/>
        <v>3</v>
      </c>
      <c r="W23" s="20">
        <f t="shared" si="9"/>
        <v>39</v>
      </c>
      <c r="X23" s="20">
        <f t="shared" si="9"/>
        <v>7867.0800000000008</v>
      </c>
      <c r="Y23" s="31"/>
    </row>
    <row r="25" spans="1:43" x14ac:dyDescent="0.25">
      <c r="A25" s="69" t="s">
        <v>24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43" x14ac:dyDescent="0.25">
      <c r="A26" s="69" t="s">
        <v>22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43" x14ac:dyDescent="0.25">
      <c r="B27" s="11"/>
      <c r="C27" s="12"/>
      <c r="D27" s="12"/>
      <c r="E27" s="12"/>
      <c r="F27" s="12"/>
      <c r="G27" s="12"/>
      <c r="H27" s="12"/>
      <c r="I27" s="12"/>
      <c r="P27" s="13"/>
      <c r="Q27" s="13"/>
      <c r="S27" s="10"/>
      <c r="T27" s="10"/>
      <c r="U27" s="10"/>
      <c r="V27" s="10"/>
      <c r="W27" s="10"/>
      <c r="X27" s="10"/>
      <c r="Y27" s="10"/>
    </row>
    <row r="28" spans="1:43" x14ac:dyDescent="0.25">
      <c r="A28" s="32"/>
      <c r="B28" s="33"/>
      <c r="C28" s="16"/>
      <c r="D28" s="21"/>
      <c r="E28" s="32"/>
      <c r="F28" s="32"/>
      <c r="G28" s="32"/>
      <c r="H28" s="16"/>
      <c r="I28" s="16"/>
      <c r="J28" s="16"/>
      <c r="K28" s="16"/>
      <c r="L28" s="16"/>
      <c r="M28" s="16"/>
      <c r="N28" s="16"/>
      <c r="O28" s="16"/>
      <c r="P28" s="17"/>
      <c r="Q28" s="17"/>
      <c r="R28" s="16"/>
    </row>
    <row r="29" spans="1:43" x14ac:dyDescent="0.25">
      <c r="A29" s="10" t="s">
        <v>48</v>
      </c>
      <c r="C29" s="14"/>
      <c r="D29" s="14"/>
      <c r="F29" s="64" t="s">
        <v>129</v>
      </c>
      <c r="G29" s="64"/>
      <c r="H29" s="64"/>
      <c r="J29" s="34" t="s">
        <v>26</v>
      </c>
      <c r="O29" s="12" t="s">
        <v>27</v>
      </c>
      <c r="S29" s="12" t="s">
        <v>28</v>
      </c>
      <c r="X29" s="12"/>
      <c r="Y29" s="13"/>
      <c r="Z29" s="16"/>
      <c r="AA29" s="16"/>
      <c r="AB29" s="16"/>
      <c r="AO29" s="35"/>
      <c r="AP29" s="35"/>
      <c r="AQ29" s="35"/>
    </row>
    <row r="30" spans="1:43" s="36" customFormat="1" ht="18.75" x14ac:dyDescent="0.25">
      <c r="B30" s="37"/>
      <c r="C30" s="37"/>
      <c r="D30" s="37" t="s">
        <v>49</v>
      </c>
      <c r="E30" s="37"/>
      <c r="F30" s="37"/>
      <c r="H30" s="37" t="s">
        <v>50</v>
      </c>
      <c r="I30" s="38"/>
      <c r="J30" s="39"/>
      <c r="K30" s="39"/>
      <c r="L30" s="37"/>
      <c r="M30" s="37"/>
      <c r="P30" s="37" t="s">
        <v>29</v>
      </c>
      <c r="Q30" s="40"/>
      <c r="R30" s="41"/>
      <c r="S30" s="39"/>
      <c r="T30" s="39"/>
      <c r="U30" s="37" t="s">
        <v>30</v>
      </c>
      <c r="V30" s="39"/>
      <c r="X30" s="39"/>
      <c r="Y30" s="41"/>
    </row>
    <row r="31" spans="1:43" x14ac:dyDescent="0.25">
      <c r="A31" s="42"/>
      <c r="B31" s="43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  <c r="Q31" s="17"/>
      <c r="R31" s="16"/>
    </row>
    <row r="32" spans="1:43" x14ac:dyDescent="0.25">
      <c r="A32" s="16"/>
      <c r="B32" s="4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/>
      <c r="Q32" s="17"/>
      <c r="R32" s="16"/>
      <c r="Z32" s="16"/>
      <c r="AA32" s="16"/>
      <c r="AB32" s="16"/>
      <c r="AO32" s="35"/>
      <c r="AP32" s="35"/>
      <c r="AQ32" s="35"/>
    </row>
    <row r="33" spans="1:43" x14ac:dyDescent="0.25">
      <c r="A33" s="45" t="s">
        <v>51</v>
      </c>
      <c r="B33" s="14"/>
      <c r="C33" s="10" t="s">
        <v>45</v>
      </c>
      <c r="D33" s="15"/>
      <c r="E33" s="16" t="s">
        <v>46</v>
      </c>
      <c r="F33" s="15"/>
      <c r="G33" s="16" t="s">
        <v>47</v>
      </c>
      <c r="H33" s="16"/>
      <c r="I33" s="16"/>
      <c r="J33" s="16"/>
      <c r="K33" s="16"/>
      <c r="L33" s="16"/>
      <c r="M33" s="16"/>
      <c r="N33" s="16"/>
      <c r="O33" s="16"/>
      <c r="P33" s="17"/>
      <c r="Q33" s="17"/>
      <c r="R33" s="16"/>
      <c r="Z33" s="16"/>
      <c r="AA33" s="16"/>
      <c r="AB33" s="16"/>
      <c r="AO33" s="35"/>
      <c r="AP33" s="35"/>
      <c r="AQ33" s="35"/>
    </row>
    <row r="34" spans="1:43" x14ac:dyDescent="0.25">
      <c r="A34" s="16"/>
      <c r="B34" s="4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  <c r="Q34" s="17"/>
      <c r="R34" s="16"/>
      <c r="Z34" s="16"/>
      <c r="AA34" s="16"/>
      <c r="AB34" s="16"/>
      <c r="AO34" s="35"/>
      <c r="AP34" s="35"/>
      <c r="AQ34" s="35"/>
    </row>
    <row r="35" spans="1:43" x14ac:dyDescent="0.25">
      <c r="A35" s="34" t="s">
        <v>31</v>
      </c>
      <c r="C35" s="12"/>
      <c r="D35" s="12"/>
      <c r="E35" s="12"/>
      <c r="F35" s="12"/>
      <c r="G35" s="12"/>
      <c r="H35" s="12"/>
      <c r="I35" s="12"/>
      <c r="R35" s="12" t="s">
        <v>32</v>
      </c>
      <c r="V35" s="12" t="s">
        <v>33</v>
      </c>
      <c r="W35" s="12"/>
      <c r="X35" s="12"/>
      <c r="Y35" s="13"/>
      <c r="Z35" s="16"/>
      <c r="AA35" s="16"/>
      <c r="AB35" s="16"/>
      <c r="AO35" s="35"/>
      <c r="AP35" s="35"/>
      <c r="AQ35" s="35"/>
    </row>
    <row r="36" spans="1:43" s="36" customFormat="1" ht="18.75" x14ac:dyDescent="0.25">
      <c r="A36" s="46"/>
      <c r="B36" s="40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R36" s="47" t="s">
        <v>34</v>
      </c>
      <c r="S36" s="39"/>
      <c r="T36" s="37"/>
      <c r="U36" s="39"/>
      <c r="V36" s="39"/>
      <c r="W36" s="37" t="s">
        <v>30</v>
      </c>
      <c r="X36" s="39"/>
      <c r="Y36" s="41"/>
      <c r="AO36" s="48"/>
      <c r="AP36" s="48"/>
      <c r="AQ36" s="48"/>
    </row>
    <row r="37" spans="1:43" x14ac:dyDescent="0.25">
      <c r="B37" s="11"/>
      <c r="C37" s="12"/>
      <c r="D37" s="12"/>
      <c r="E37" s="12"/>
      <c r="F37" s="12"/>
      <c r="G37" s="12"/>
      <c r="H37" s="12"/>
      <c r="I37" s="12"/>
      <c r="P37" s="13"/>
      <c r="Q37" s="13"/>
      <c r="AO37" s="35"/>
      <c r="AP37" s="35"/>
      <c r="AQ37" s="35"/>
    </row>
  </sheetData>
  <sheetProtection sheet="1" objects="1" scenarios="1"/>
  <mergeCells count="31">
    <mergeCell ref="F29:H29"/>
    <mergeCell ref="A26:Y26"/>
    <mergeCell ref="Q1:Y1"/>
    <mergeCell ref="J5:Y5"/>
    <mergeCell ref="H7:Y7"/>
    <mergeCell ref="J9:V9"/>
    <mergeCell ref="I8:I10"/>
    <mergeCell ref="W8:W9"/>
    <mergeCell ref="X8:X9"/>
    <mergeCell ref="Y8:Y9"/>
    <mergeCell ref="J8:N8"/>
    <mergeCell ref="O8:V8"/>
    <mergeCell ref="J4:Y4"/>
    <mergeCell ref="J3:Y3"/>
    <mergeCell ref="A8:H10"/>
    <mergeCell ref="A12:H12"/>
    <mergeCell ref="A3:H3"/>
    <mergeCell ref="A13:H13"/>
    <mergeCell ref="A14:H14"/>
    <mergeCell ref="A15:H15"/>
    <mergeCell ref="A11:Y11"/>
    <mergeCell ref="A4:H4"/>
    <mergeCell ref="A23:H23"/>
    <mergeCell ref="A25:Y25"/>
    <mergeCell ref="A16:Y16"/>
    <mergeCell ref="A17:H17"/>
    <mergeCell ref="A18:H18"/>
    <mergeCell ref="A19:H19"/>
    <mergeCell ref="A22:H22"/>
    <mergeCell ref="A20:H20"/>
    <mergeCell ref="A21:H21"/>
  </mergeCells>
  <pageMargins left="0.51181102362204722" right="0.15748031496062992" top="0.15748031496062992" bottom="0.15748031496062992" header="0" footer="0"/>
  <pageSetup paperSize="9" scale="63" fitToHeight="4" orientation="portrait" horizontalDpi="180" verticalDpi="180" r:id="rId1"/>
  <rowBreaks count="1" manualBreakCount="1">
    <brk id="38" min="7" max="58" man="1"/>
  </rowBreaks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3"/>
  <sheetViews>
    <sheetView zoomScale="85" zoomScaleNormal="85" zoomScaleSheetLayoutView="85" workbookViewId="0">
      <selection activeCell="A3" sqref="A3:H3"/>
    </sheetView>
  </sheetViews>
  <sheetFormatPr defaultRowHeight="15.75" outlineLevelRow="1" x14ac:dyDescent="0.25"/>
  <cols>
    <col min="1" max="1" width="9.7109375" style="10" customWidth="1"/>
    <col min="2" max="2" width="4.5703125" style="10" customWidth="1"/>
    <col min="3" max="3" width="1.7109375" style="10" customWidth="1"/>
    <col min="4" max="4" width="9.140625" style="10"/>
    <col min="5" max="5" width="3.28515625" style="10" bestFit="1" customWidth="1"/>
    <col min="6" max="6" width="3.28515625" style="10" customWidth="1"/>
    <col min="7" max="7" width="5.140625" style="10" bestFit="1" customWidth="1"/>
    <col min="8" max="8" width="38.28515625" style="10" customWidth="1"/>
    <col min="9" max="9" width="12.28515625" style="11" customWidth="1"/>
    <col min="10" max="22" width="4" style="12" customWidth="1"/>
    <col min="23" max="23" width="14.85546875" style="13" bestFit="1" customWidth="1"/>
    <col min="24" max="24" width="13.140625" style="13" bestFit="1" customWidth="1"/>
    <col min="25" max="25" width="12.140625" style="12" bestFit="1" customWidth="1"/>
    <col min="26" max="26" width="5.85546875" style="10" customWidth="1"/>
    <col min="27" max="27" width="5.42578125" style="10" customWidth="1"/>
    <col min="28" max="28" width="5" style="10" customWidth="1"/>
    <col min="29" max="29" width="5.140625" style="10" customWidth="1"/>
    <col min="30" max="30" width="4.7109375" style="10" customWidth="1"/>
    <col min="31" max="32" width="5.28515625" style="10" customWidth="1"/>
    <col min="33" max="33" width="5.140625" style="10" customWidth="1"/>
    <col min="34" max="34" width="4.85546875" style="10" customWidth="1"/>
    <col min="35" max="35" width="5" style="10" customWidth="1"/>
    <col min="36" max="36" width="4.7109375" style="10" customWidth="1"/>
    <col min="37" max="37" width="5.140625" style="10" customWidth="1"/>
    <col min="38" max="38" width="5.42578125" style="10" customWidth="1"/>
    <col min="39" max="39" width="5.28515625" style="10" customWidth="1"/>
    <col min="40" max="40" width="6.28515625" style="10" customWidth="1"/>
    <col min="41" max="41" width="18.85546875" style="10" customWidth="1"/>
    <col min="42" max="42" width="12.140625" style="10" customWidth="1"/>
    <col min="43" max="43" width="13.7109375" style="10" customWidth="1"/>
    <col min="44" max="16384" width="9.140625" style="10"/>
  </cols>
  <sheetData>
    <row r="1" spans="1:43" x14ac:dyDescent="0.25">
      <c r="Q1" s="107" t="s">
        <v>35</v>
      </c>
      <c r="R1" s="107"/>
      <c r="S1" s="107"/>
      <c r="T1" s="107"/>
      <c r="U1" s="107"/>
      <c r="V1" s="107"/>
      <c r="W1" s="107"/>
      <c r="X1" s="107"/>
      <c r="Y1" s="107"/>
    </row>
    <row r="3" spans="1:43" x14ac:dyDescent="0.25">
      <c r="A3" s="105"/>
      <c r="B3" s="105"/>
      <c r="C3" s="105"/>
      <c r="D3" s="105"/>
      <c r="E3" s="105"/>
      <c r="F3" s="105"/>
      <c r="G3" s="105"/>
      <c r="H3" s="105"/>
      <c r="J3" s="108" t="s">
        <v>19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43" ht="18.75" customHeight="1" x14ac:dyDescent="0.25">
      <c r="A4" s="138" t="s">
        <v>127</v>
      </c>
      <c r="B4" s="138"/>
      <c r="C4" s="138"/>
      <c r="D4" s="138"/>
      <c r="E4" s="138"/>
      <c r="F4" s="138"/>
      <c r="G4" s="138"/>
      <c r="H4" s="138"/>
      <c r="J4" s="110" t="s">
        <v>20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43" x14ac:dyDescent="0.25">
      <c r="A5" s="10" t="s">
        <v>44</v>
      </c>
      <c r="B5" s="8"/>
      <c r="C5" s="10" t="s">
        <v>45</v>
      </c>
      <c r="D5" s="9"/>
      <c r="E5" s="16" t="s">
        <v>46</v>
      </c>
      <c r="F5" s="9"/>
      <c r="G5" s="16" t="s">
        <v>126</v>
      </c>
      <c r="H5" s="8"/>
      <c r="J5" s="108" t="s">
        <v>21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spans="1:43" x14ac:dyDescent="0.25">
      <c r="W6" s="17"/>
      <c r="X6" s="17"/>
      <c r="Y6" s="18"/>
    </row>
    <row r="7" spans="1:43" ht="36" customHeight="1" x14ac:dyDescent="0.25">
      <c r="A7" s="97" t="s">
        <v>123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ht="27.75" customHeight="1" x14ac:dyDescent="0.25">
      <c r="A8" s="85" t="s">
        <v>23</v>
      </c>
      <c r="B8" s="86"/>
      <c r="C8" s="86"/>
      <c r="D8" s="86"/>
      <c r="E8" s="86"/>
      <c r="F8" s="86"/>
      <c r="G8" s="86"/>
      <c r="H8" s="87"/>
      <c r="I8" s="67" t="s">
        <v>1</v>
      </c>
      <c r="J8" s="94" t="s">
        <v>41</v>
      </c>
      <c r="K8" s="94"/>
      <c r="L8" s="94"/>
      <c r="M8" s="94"/>
      <c r="N8" s="94"/>
      <c r="O8" s="95"/>
      <c r="P8" s="95"/>
      <c r="Q8" s="95"/>
      <c r="R8" s="95"/>
      <c r="S8" s="95"/>
      <c r="T8" s="95"/>
      <c r="U8" s="95"/>
      <c r="V8" s="95"/>
      <c r="W8" s="96" t="s">
        <v>25</v>
      </c>
      <c r="X8" s="80" t="s">
        <v>15</v>
      </c>
      <c r="Y8" s="80" t="s">
        <v>0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x14ac:dyDescent="0.25">
      <c r="A9" s="88"/>
      <c r="B9" s="89"/>
      <c r="C9" s="89"/>
      <c r="D9" s="89"/>
      <c r="E9" s="89"/>
      <c r="F9" s="89"/>
      <c r="G9" s="89"/>
      <c r="H9" s="90"/>
      <c r="I9" s="67"/>
      <c r="J9" s="67" t="s">
        <v>132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96"/>
      <c r="X9" s="80"/>
      <c r="Y9" s="80"/>
    </row>
    <row r="10" spans="1:43" x14ac:dyDescent="0.25">
      <c r="A10" s="91"/>
      <c r="B10" s="92"/>
      <c r="C10" s="92"/>
      <c r="D10" s="92"/>
      <c r="E10" s="92"/>
      <c r="F10" s="92"/>
      <c r="G10" s="92"/>
      <c r="H10" s="93"/>
      <c r="I10" s="67"/>
      <c r="J10" s="20" t="s">
        <v>2</v>
      </c>
      <c r="K10" s="20" t="s">
        <v>3</v>
      </c>
      <c r="L10" s="20" t="s">
        <v>4</v>
      </c>
      <c r="M10" s="20" t="s">
        <v>5</v>
      </c>
      <c r="N10" s="20" t="s">
        <v>6</v>
      </c>
      <c r="O10" s="20" t="s">
        <v>7</v>
      </c>
      <c r="P10" s="20" t="s">
        <v>8</v>
      </c>
      <c r="Q10" s="20" t="s">
        <v>9</v>
      </c>
      <c r="R10" s="20" t="s">
        <v>10</v>
      </c>
      <c r="S10" s="20" t="s">
        <v>11</v>
      </c>
      <c r="T10" s="20" t="s">
        <v>12</v>
      </c>
      <c r="U10" s="20" t="s">
        <v>13</v>
      </c>
      <c r="V10" s="20" t="s">
        <v>14</v>
      </c>
      <c r="W10" s="20"/>
      <c r="X10" s="20"/>
      <c r="Y10" s="20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3" s="22" customFormat="1" ht="15.75" customHeight="1" x14ac:dyDescent="0.25">
      <c r="A11" s="117" t="s">
        <v>16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9"/>
    </row>
    <row r="12" spans="1:43" s="22" customFormat="1" ht="34.5" customHeight="1" x14ac:dyDescent="0.25">
      <c r="A12" s="101" t="s">
        <v>52</v>
      </c>
      <c r="B12" s="102"/>
      <c r="C12" s="102"/>
      <c r="D12" s="102"/>
      <c r="E12" s="102"/>
      <c r="F12" s="102"/>
      <c r="G12" s="102"/>
      <c r="H12" s="103"/>
      <c r="I12" s="20" t="s">
        <v>140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23">
        <f>SUM(J12:V12)</f>
        <v>13</v>
      </c>
      <c r="X12" s="54">
        <f>I12*W12</f>
        <v>3831.4900000000002</v>
      </c>
      <c r="Y12" s="23"/>
    </row>
    <row r="13" spans="1:43" s="22" customFormat="1" ht="23.25" customHeight="1" x14ac:dyDescent="0.25">
      <c r="A13" s="101" t="s">
        <v>36</v>
      </c>
      <c r="B13" s="102"/>
      <c r="C13" s="102"/>
      <c r="D13" s="102"/>
      <c r="E13" s="102"/>
      <c r="F13" s="102"/>
      <c r="G13" s="102"/>
      <c r="H13" s="103"/>
      <c r="I13" s="20" t="s">
        <v>140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23">
        <f t="shared" ref="W13:W15" si="0">SUM(J13:V13)</f>
        <v>13</v>
      </c>
      <c r="X13" s="23">
        <f t="shared" ref="X13:X15" si="1">I13*W13</f>
        <v>3831.4900000000002</v>
      </c>
      <c r="Y13" s="23"/>
    </row>
    <row r="14" spans="1:43" s="22" customFormat="1" ht="39.75" customHeight="1" x14ac:dyDescent="0.25">
      <c r="A14" s="101" t="s">
        <v>37</v>
      </c>
      <c r="B14" s="102"/>
      <c r="C14" s="102"/>
      <c r="D14" s="102"/>
      <c r="E14" s="102"/>
      <c r="F14" s="102"/>
      <c r="G14" s="102"/>
      <c r="H14" s="103"/>
      <c r="I14" s="20" t="s">
        <v>141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23">
        <f t="shared" si="0"/>
        <v>13</v>
      </c>
      <c r="X14" s="23">
        <f t="shared" si="1"/>
        <v>204.1</v>
      </c>
      <c r="Y14" s="23"/>
    </row>
    <row r="15" spans="1:43" s="22" customFormat="1" ht="36" customHeight="1" x14ac:dyDescent="0.25">
      <c r="A15" s="98" t="s">
        <v>55</v>
      </c>
      <c r="B15" s="99"/>
      <c r="C15" s="99"/>
      <c r="D15" s="99"/>
      <c r="E15" s="99"/>
      <c r="F15" s="99"/>
      <c r="G15" s="99"/>
      <c r="H15" s="100"/>
      <c r="I15" s="20" t="s">
        <v>143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23">
        <f t="shared" si="0"/>
        <v>13</v>
      </c>
      <c r="X15" s="23">
        <f t="shared" si="1"/>
        <v>1146.47</v>
      </c>
      <c r="Y15" s="25"/>
    </row>
    <row r="16" spans="1:43" s="22" customFormat="1" ht="15.75" customHeight="1" x14ac:dyDescent="0.25">
      <c r="A16" s="98" t="s">
        <v>42</v>
      </c>
      <c r="B16" s="99"/>
      <c r="C16" s="99"/>
      <c r="D16" s="99"/>
      <c r="E16" s="99"/>
      <c r="F16" s="99"/>
      <c r="G16" s="99"/>
      <c r="H16" s="100"/>
      <c r="I16" s="29"/>
      <c r="J16" s="26">
        <f t="shared" ref="J16:W16" si="2">SUM(J12:J15)</f>
        <v>4</v>
      </c>
      <c r="K16" s="26">
        <f t="shared" si="2"/>
        <v>4</v>
      </c>
      <c r="L16" s="26">
        <f t="shared" si="2"/>
        <v>4</v>
      </c>
      <c r="M16" s="26">
        <f t="shared" si="2"/>
        <v>4</v>
      </c>
      <c r="N16" s="26">
        <f t="shared" si="2"/>
        <v>4</v>
      </c>
      <c r="O16" s="26">
        <f t="shared" si="2"/>
        <v>4</v>
      </c>
      <c r="P16" s="26">
        <f t="shared" si="2"/>
        <v>4</v>
      </c>
      <c r="Q16" s="26">
        <f t="shared" si="2"/>
        <v>4</v>
      </c>
      <c r="R16" s="26">
        <f t="shared" si="2"/>
        <v>4</v>
      </c>
      <c r="S16" s="26">
        <f t="shared" si="2"/>
        <v>4</v>
      </c>
      <c r="T16" s="26">
        <f t="shared" si="2"/>
        <v>4</v>
      </c>
      <c r="U16" s="26">
        <f t="shared" si="2"/>
        <v>4</v>
      </c>
      <c r="V16" s="26">
        <f t="shared" si="2"/>
        <v>4</v>
      </c>
      <c r="W16" s="26">
        <f t="shared" si="2"/>
        <v>52</v>
      </c>
      <c r="X16" s="55">
        <f>SUM(X12:X15)</f>
        <v>9013.5500000000011</v>
      </c>
      <c r="Y16" s="25"/>
    </row>
    <row r="17" spans="1:25" s="22" customFormat="1" ht="15.75" customHeight="1" x14ac:dyDescent="0.25">
      <c r="A17" s="117" t="s">
        <v>17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9"/>
    </row>
    <row r="18" spans="1:25" s="22" customFormat="1" ht="48" customHeight="1" x14ac:dyDescent="0.25">
      <c r="A18" s="98" t="s">
        <v>56</v>
      </c>
      <c r="B18" s="99"/>
      <c r="C18" s="99"/>
      <c r="D18" s="99"/>
      <c r="E18" s="99"/>
      <c r="F18" s="99"/>
      <c r="G18" s="99"/>
      <c r="H18" s="100"/>
      <c r="I18" s="20" t="s">
        <v>144</v>
      </c>
      <c r="J18" s="26">
        <f>SUM(J19)</f>
        <v>0</v>
      </c>
      <c r="K18" s="26">
        <f t="shared" ref="K18:V18" si="3">SUM(K19)</f>
        <v>0</v>
      </c>
      <c r="L18" s="26">
        <f t="shared" si="3"/>
        <v>0</v>
      </c>
      <c r="M18" s="26">
        <f t="shared" si="3"/>
        <v>0</v>
      </c>
      <c r="N18" s="26">
        <f t="shared" si="3"/>
        <v>0</v>
      </c>
      <c r="O18" s="26">
        <f t="shared" si="3"/>
        <v>0</v>
      </c>
      <c r="P18" s="26">
        <f t="shared" si="3"/>
        <v>0</v>
      </c>
      <c r="Q18" s="26">
        <f t="shared" si="3"/>
        <v>0</v>
      </c>
      <c r="R18" s="26">
        <f t="shared" si="3"/>
        <v>0</v>
      </c>
      <c r="S18" s="26">
        <f t="shared" si="3"/>
        <v>0</v>
      </c>
      <c r="T18" s="26">
        <f t="shared" si="3"/>
        <v>0</v>
      </c>
      <c r="U18" s="26">
        <f t="shared" si="3"/>
        <v>0</v>
      </c>
      <c r="V18" s="26">
        <f t="shared" si="3"/>
        <v>0</v>
      </c>
      <c r="W18" s="23">
        <f>SUM(J18:V18)</f>
        <v>0</v>
      </c>
      <c r="X18" s="26">
        <f t="shared" ref="X18:X80" si="4">I18*W18</f>
        <v>0</v>
      </c>
      <c r="Y18" s="26"/>
    </row>
    <row r="19" spans="1:25" s="22" customFormat="1" outlineLevel="1" x14ac:dyDescent="0.25">
      <c r="A19" s="129" t="s">
        <v>57</v>
      </c>
      <c r="B19" s="130"/>
      <c r="C19" s="130"/>
      <c r="D19" s="130"/>
      <c r="E19" s="130"/>
      <c r="F19" s="130"/>
      <c r="G19" s="130"/>
      <c r="H19" s="131"/>
      <c r="I19" s="2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0">
        <f t="shared" ref="W19:W81" si="5">SUM(J19:V19)</f>
        <v>0</v>
      </c>
      <c r="X19" s="20">
        <f t="shared" si="4"/>
        <v>0</v>
      </c>
      <c r="Y19" s="20"/>
    </row>
    <row r="20" spans="1:25" s="22" customFormat="1" ht="30.75" customHeight="1" x14ac:dyDescent="0.25">
      <c r="A20" s="98" t="s">
        <v>58</v>
      </c>
      <c r="B20" s="99"/>
      <c r="C20" s="99"/>
      <c r="D20" s="99"/>
      <c r="E20" s="99"/>
      <c r="F20" s="99"/>
      <c r="G20" s="99"/>
      <c r="H20" s="100"/>
      <c r="I20" s="20" t="s">
        <v>142</v>
      </c>
      <c r="J20" s="26">
        <f t="shared" ref="J20:V20" si="6">SUM(J21:J27)</f>
        <v>0</v>
      </c>
      <c r="K20" s="26">
        <f t="shared" si="6"/>
        <v>0</v>
      </c>
      <c r="L20" s="26">
        <f t="shared" si="6"/>
        <v>0</v>
      </c>
      <c r="M20" s="26">
        <f t="shared" si="6"/>
        <v>0</v>
      </c>
      <c r="N20" s="26">
        <f t="shared" si="6"/>
        <v>0</v>
      </c>
      <c r="O20" s="26">
        <f t="shared" si="6"/>
        <v>0</v>
      </c>
      <c r="P20" s="26">
        <f t="shared" si="6"/>
        <v>0</v>
      </c>
      <c r="Q20" s="26">
        <f t="shared" si="6"/>
        <v>0</v>
      </c>
      <c r="R20" s="26">
        <f t="shared" si="6"/>
        <v>0</v>
      </c>
      <c r="S20" s="26">
        <f t="shared" si="6"/>
        <v>0</v>
      </c>
      <c r="T20" s="26">
        <f t="shared" si="6"/>
        <v>0</v>
      </c>
      <c r="U20" s="26">
        <f t="shared" si="6"/>
        <v>0</v>
      </c>
      <c r="V20" s="26">
        <f t="shared" si="6"/>
        <v>0</v>
      </c>
      <c r="W20" s="26">
        <f t="shared" si="5"/>
        <v>0</v>
      </c>
      <c r="X20" s="26">
        <f t="shared" si="4"/>
        <v>0</v>
      </c>
      <c r="Y20" s="26"/>
    </row>
    <row r="21" spans="1:25" s="22" customFormat="1" ht="15.75" customHeight="1" outlineLevel="1" x14ac:dyDescent="0.25">
      <c r="A21" s="120" t="s">
        <v>59</v>
      </c>
      <c r="B21" s="121"/>
      <c r="C21" s="121"/>
      <c r="D21" s="121"/>
      <c r="E21" s="121"/>
      <c r="F21" s="121"/>
      <c r="G21" s="121"/>
      <c r="H21" s="122"/>
      <c r="I21" s="2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0">
        <f>SUM(J21:V21)</f>
        <v>0</v>
      </c>
      <c r="X21" s="20">
        <f>I21*W21</f>
        <v>0</v>
      </c>
      <c r="Y21" s="20"/>
    </row>
    <row r="22" spans="1:25" s="22" customFormat="1" ht="15.75" customHeight="1" outlineLevel="1" x14ac:dyDescent="0.25">
      <c r="A22" s="120" t="s">
        <v>60</v>
      </c>
      <c r="B22" s="121"/>
      <c r="C22" s="121"/>
      <c r="D22" s="121"/>
      <c r="E22" s="121"/>
      <c r="F22" s="121"/>
      <c r="G22" s="121"/>
      <c r="H22" s="122"/>
      <c r="I22" s="2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20">
        <f t="shared" si="5"/>
        <v>0</v>
      </c>
      <c r="X22" s="20">
        <f t="shared" si="4"/>
        <v>0</v>
      </c>
      <c r="Y22" s="20"/>
    </row>
    <row r="23" spans="1:25" s="22" customFormat="1" ht="15.75" customHeight="1" outlineLevel="1" x14ac:dyDescent="0.25">
      <c r="A23" s="120" t="s">
        <v>61</v>
      </c>
      <c r="B23" s="121"/>
      <c r="C23" s="121"/>
      <c r="D23" s="121"/>
      <c r="E23" s="121"/>
      <c r="F23" s="121"/>
      <c r="G23" s="121"/>
      <c r="H23" s="122"/>
      <c r="I23" s="2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20">
        <f t="shared" si="5"/>
        <v>0</v>
      </c>
      <c r="X23" s="20">
        <f t="shared" si="4"/>
        <v>0</v>
      </c>
      <c r="Y23" s="20"/>
    </row>
    <row r="24" spans="1:25" s="22" customFormat="1" ht="15.75" customHeight="1" outlineLevel="1" x14ac:dyDescent="0.25">
      <c r="A24" s="120" t="s">
        <v>38</v>
      </c>
      <c r="B24" s="121"/>
      <c r="C24" s="121"/>
      <c r="D24" s="121"/>
      <c r="E24" s="121"/>
      <c r="F24" s="121"/>
      <c r="G24" s="121"/>
      <c r="H24" s="122"/>
      <c r="I24" s="2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20">
        <f t="shared" si="5"/>
        <v>0</v>
      </c>
      <c r="X24" s="20">
        <f t="shared" si="4"/>
        <v>0</v>
      </c>
      <c r="Y24" s="20"/>
    </row>
    <row r="25" spans="1:25" s="22" customFormat="1" ht="15.75" customHeight="1" outlineLevel="1" x14ac:dyDescent="0.25">
      <c r="A25" s="120" t="s">
        <v>39</v>
      </c>
      <c r="B25" s="121"/>
      <c r="C25" s="121"/>
      <c r="D25" s="121"/>
      <c r="E25" s="121"/>
      <c r="F25" s="121"/>
      <c r="G25" s="121"/>
      <c r="H25" s="122"/>
      <c r="I25" s="2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20">
        <f t="shared" si="5"/>
        <v>0</v>
      </c>
      <c r="X25" s="20">
        <f t="shared" si="4"/>
        <v>0</v>
      </c>
      <c r="Y25" s="20"/>
    </row>
    <row r="26" spans="1:25" s="22" customFormat="1" ht="15.75" customHeight="1" outlineLevel="1" x14ac:dyDescent="0.25">
      <c r="A26" s="120" t="s">
        <v>62</v>
      </c>
      <c r="B26" s="121"/>
      <c r="C26" s="121"/>
      <c r="D26" s="121"/>
      <c r="E26" s="121"/>
      <c r="F26" s="121"/>
      <c r="G26" s="121"/>
      <c r="H26" s="122"/>
      <c r="I26" s="2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20">
        <f t="shared" si="5"/>
        <v>0</v>
      </c>
      <c r="X26" s="20">
        <f t="shared" si="4"/>
        <v>0</v>
      </c>
      <c r="Y26" s="20"/>
    </row>
    <row r="27" spans="1:25" s="22" customFormat="1" ht="16.5" customHeight="1" outlineLevel="1" x14ac:dyDescent="0.25">
      <c r="A27" s="120" t="s">
        <v>63</v>
      </c>
      <c r="B27" s="121"/>
      <c r="C27" s="121"/>
      <c r="D27" s="121"/>
      <c r="E27" s="121"/>
      <c r="F27" s="121"/>
      <c r="G27" s="121"/>
      <c r="H27" s="122"/>
      <c r="I27" s="2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20">
        <f t="shared" si="5"/>
        <v>0</v>
      </c>
      <c r="X27" s="20">
        <f t="shared" si="4"/>
        <v>0</v>
      </c>
      <c r="Y27" s="20"/>
    </row>
    <row r="28" spans="1:25" s="22" customFormat="1" ht="32.25" customHeight="1" x14ac:dyDescent="0.25">
      <c r="A28" s="98" t="s">
        <v>64</v>
      </c>
      <c r="B28" s="99"/>
      <c r="C28" s="99"/>
      <c r="D28" s="99"/>
      <c r="E28" s="99"/>
      <c r="F28" s="99"/>
      <c r="G28" s="99"/>
      <c r="H28" s="100"/>
      <c r="I28" s="20" t="s">
        <v>144</v>
      </c>
      <c r="J28" s="26">
        <f>SUM(J29)</f>
        <v>0</v>
      </c>
      <c r="K28" s="26">
        <f t="shared" ref="K28:V28" si="7">SUM(K29)</f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26">
        <f t="shared" si="7"/>
        <v>0</v>
      </c>
      <c r="R28" s="26">
        <f t="shared" si="7"/>
        <v>0</v>
      </c>
      <c r="S28" s="26">
        <f t="shared" si="7"/>
        <v>0</v>
      </c>
      <c r="T28" s="26">
        <f t="shared" si="7"/>
        <v>0</v>
      </c>
      <c r="U28" s="26">
        <f t="shared" si="7"/>
        <v>0</v>
      </c>
      <c r="V28" s="26">
        <f t="shared" si="7"/>
        <v>0</v>
      </c>
      <c r="W28" s="26">
        <f t="shared" si="5"/>
        <v>0</v>
      </c>
      <c r="X28" s="26">
        <f t="shared" si="4"/>
        <v>0</v>
      </c>
      <c r="Y28" s="26"/>
    </row>
    <row r="29" spans="1:25" s="22" customFormat="1" ht="29.25" customHeight="1" outlineLevel="1" x14ac:dyDescent="0.25">
      <c r="A29" s="120" t="s">
        <v>65</v>
      </c>
      <c r="B29" s="121"/>
      <c r="C29" s="121"/>
      <c r="D29" s="121"/>
      <c r="E29" s="121"/>
      <c r="F29" s="121"/>
      <c r="G29" s="121"/>
      <c r="H29" s="122"/>
      <c r="I29" s="20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27">
        <f t="shared" si="5"/>
        <v>0</v>
      </c>
      <c r="X29" s="27">
        <f t="shared" si="4"/>
        <v>0</v>
      </c>
      <c r="Y29" s="27"/>
    </row>
    <row r="30" spans="1:25" s="22" customFormat="1" ht="35.25" customHeight="1" x14ac:dyDescent="0.25">
      <c r="A30" s="98" t="s">
        <v>66</v>
      </c>
      <c r="B30" s="99"/>
      <c r="C30" s="99"/>
      <c r="D30" s="99"/>
      <c r="E30" s="99"/>
      <c r="F30" s="99"/>
      <c r="G30" s="99"/>
      <c r="H30" s="100"/>
      <c r="I30" s="20" t="s">
        <v>145</v>
      </c>
      <c r="J30" s="26">
        <f>SUM(J31)</f>
        <v>0</v>
      </c>
      <c r="K30" s="26">
        <f t="shared" ref="K30:V30" si="8">SUM(K31)</f>
        <v>0</v>
      </c>
      <c r="L30" s="26">
        <f t="shared" si="8"/>
        <v>0</v>
      </c>
      <c r="M30" s="26">
        <f t="shared" si="8"/>
        <v>0</v>
      </c>
      <c r="N30" s="26">
        <f t="shared" si="8"/>
        <v>0</v>
      </c>
      <c r="O30" s="26">
        <f t="shared" si="8"/>
        <v>0</v>
      </c>
      <c r="P30" s="26">
        <f t="shared" si="8"/>
        <v>0</v>
      </c>
      <c r="Q30" s="26">
        <f t="shared" si="8"/>
        <v>0</v>
      </c>
      <c r="R30" s="26">
        <f t="shared" si="8"/>
        <v>0</v>
      </c>
      <c r="S30" s="26">
        <f t="shared" si="8"/>
        <v>0</v>
      </c>
      <c r="T30" s="26">
        <f t="shared" si="8"/>
        <v>0</v>
      </c>
      <c r="U30" s="26">
        <f t="shared" si="8"/>
        <v>0</v>
      </c>
      <c r="V30" s="26">
        <f t="shared" si="8"/>
        <v>0</v>
      </c>
      <c r="W30" s="26">
        <f t="shared" si="5"/>
        <v>0</v>
      </c>
      <c r="X30" s="26">
        <f t="shared" si="4"/>
        <v>0</v>
      </c>
      <c r="Y30" s="26"/>
    </row>
    <row r="31" spans="1:25" s="22" customFormat="1" ht="20.25" customHeight="1" outlineLevel="1" x14ac:dyDescent="0.25">
      <c r="A31" s="114" t="s">
        <v>67</v>
      </c>
      <c r="B31" s="115"/>
      <c r="C31" s="115"/>
      <c r="D31" s="115"/>
      <c r="E31" s="115"/>
      <c r="F31" s="115"/>
      <c r="G31" s="115"/>
      <c r="H31" s="116"/>
      <c r="I31" s="2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27">
        <f t="shared" si="5"/>
        <v>0</v>
      </c>
      <c r="X31" s="27">
        <f t="shared" si="4"/>
        <v>0</v>
      </c>
      <c r="Y31" s="27"/>
    </row>
    <row r="32" spans="1:25" s="22" customFormat="1" ht="19.5" customHeight="1" x14ac:dyDescent="0.25">
      <c r="A32" s="98" t="s">
        <v>68</v>
      </c>
      <c r="B32" s="99"/>
      <c r="C32" s="99"/>
      <c r="D32" s="99"/>
      <c r="E32" s="99"/>
      <c r="F32" s="99"/>
      <c r="G32" s="99"/>
      <c r="H32" s="100"/>
      <c r="I32" s="20" t="s">
        <v>146</v>
      </c>
      <c r="J32" s="26">
        <f>SUM(J33:J36)</f>
        <v>0</v>
      </c>
      <c r="K32" s="26">
        <f t="shared" ref="K32:V32" si="9">SUM(K33:K36)</f>
        <v>0</v>
      </c>
      <c r="L32" s="26">
        <f t="shared" si="9"/>
        <v>0</v>
      </c>
      <c r="M32" s="26">
        <f t="shared" si="9"/>
        <v>0</v>
      </c>
      <c r="N32" s="26">
        <f t="shared" si="9"/>
        <v>0</v>
      </c>
      <c r="O32" s="26">
        <f t="shared" si="9"/>
        <v>0</v>
      </c>
      <c r="P32" s="26">
        <f t="shared" si="9"/>
        <v>0</v>
      </c>
      <c r="Q32" s="26">
        <f t="shared" si="9"/>
        <v>0</v>
      </c>
      <c r="R32" s="26">
        <f t="shared" si="9"/>
        <v>0</v>
      </c>
      <c r="S32" s="26">
        <f t="shared" si="9"/>
        <v>0</v>
      </c>
      <c r="T32" s="26">
        <f t="shared" si="9"/>
        <v>0</v>
      </c>
      <c r="U32" s="26">
        <f t="shared" si="9"/>
        <v>0</v>
      </c>
      <c r="V32" s="26">
        <f t="shared" si="9"/>
        <v>0</v>
      </c>
      <c r="W32" s="26">
        <f t="shared" si="5"/>
        <v>0</v>
      </c>
      <c r="X32" s="26">
        <f t="shared" si="4"/>
        <v>0</v>
      </c>
      <c r="Y32" s="26"/>
    </row>
    <row r="33" spans="1:25" s="22" customFormat="1" ht="15.75" customHeight="1" outlineLevel="1" x14ac:dyDescent="0.25">
      <c r="A33" s="120" t="s">
        <v>69</v>
      </c>
      <c r="B33" s="121"/>
      <c r="C33" s="121"/>
      <c r="D33" s="121"/>
      <c r="E33" s="121"/>
      <c r="F33" s="121"/>
      <c r="G33" s="121"/>
      <c r="H33" s="122"/>
      <c r="I33" s="2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27">
        <f t="shared" si="5"/>
        <v>0</v>
      </c>
      <c r="X33" s="27">
        <f t="shared" si="4"/>
        <v>0</v>
      </c>
      <c r="Y33" s="27"/>
    </row>
    <row r="34" spans="1:25" s="22" customFormat="1" ht="15.75" customHeight="1" outlineLevel="1" x14ac:dyDescent="0.25">
      <c r="A34" s="120" t="s">
        <v>70</v>
      </c>
      <c r="B34" s="121"/>
      <c r="C34" s="121"/>
      <c r="D34" s="121"/>
      <c r="E34" s="121"/>
      <c r="F34" s="121"/>
      <c r="G34" s="121"/>
      <c r="H34" s="122"/>
      <c r="I34" s="20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27">
        <f t="shared" si="5"/>
        <v>0</v>
      </c>
      <c r="X34" s="27">
        <f t="shared" si="4"/>
        <v>0</v>
      </c>
      <c r="Y34" s="27"/>
    </row>
    <row r="35" spans="1:25" s="22" customFormat="1" ht="15.75" customHeight="1" outlineLevel="1" x14ac:dyDescent="0.25">
      <c r="A35" s="120" t="s">
        <v>71</v>
      </c>
      <c r="B35" s="121"/>
      <c r="C35" s="121"/>
      <c r="D35" s="121"/>
      <c r="E35" s="121"/>
      <c r="F35" s="121"/>
      <c r="G35" s="121"/>
      <c r="H35" s="122"/>
      <c r="I35" s="20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27">
        <f t="shared" si="5"/>
        <v>0</v>
      </c>
      <c r="X35" s="27">
        <f t="shared" si="4"/>
        <v>0</v>
      </c>
      <c r="Y35" s="27"/>
    </row>
    <row r="36" spans="1:25" s="22" customFormat="1" ht="15.75" customHeight="1" outlineLevel="1" x14ac:dyDescent="0.25">
      <c r="A36" s="120" t="s">
        <v>72</v>
      </c>
      <c r="B36" s="121"/>
      <c r="C36" s="121"/>
      <c r="D36" s="121"/>
      <c r="E36" s="121"/>
      <c r="F36" s="121"/>
      <c r="G36" s="121"/>
      <c r="H36" s="122"/>
      <c r="I36" s="20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27">
        <f t="shared" si="5"/>
        <v>0</v>
      </c>
      <c r="X36" s="27">
        <f t="shared" si="4"/>
        <v>0</v>
      </c>
      <c r="Y36" s="27"/>
    </row>
    <row r="37" spans="1:25" s="22" customFormat="1" ht="51" customHeight="1" x14ac:dyDescent="0.25">
      <c r="A37" s="98" t="s">
        <v>73</v>
      </c>
      <c r="B37" s="99"/>
      <c r="C37" s="99"/>
      <c r="D37" s="99"/>
      <c r="E37" s="99"/>
      <c r="F37" s="99"/>
      <c r="G37" s="99"/>
      <c r="H37" s="100"/>
      <c r="I37" s="20" t="s">
        <v>142</v>
      </c>
      <c r="J37" s="26">
        <f>SUM(J38)</f>
        <v>0</v>
      </c>
      <c r="K37" s="26">
        <f t="shared" ref="K37:V37" si="10">SUM(K38)</f>
        <v>0</v>
      </c>
      <c r="L37" s="26">
        <f t="shared" si="10"/>
        <v>0</v>
      </c>
      <c r="M37" s="26">
        <f t="shared" si="10"/>
        <v>0</v>
      </c>
      <c r="N37" s="26">
        <f t="shared" si="10"/>
        <v>0</v>
      </c>
      <c r="O37" s="26">
        <f t="shared" si="10"/>
        <v>0</v>
      </c>
      <c r="P37" s="26">
        <f t="shared" si="10"/>
        <v>0</v>
      </c>
      <c r="Q37" s="26">
        <f t="shared" si="10"/>
        <v>0</v>
      </c>
      <c r="R37" s="26">
        <f t="shared" si="10"/>
        <v>0</v>
      </c>
      <c r="S37" s="26">
        <f t="shared" si="10"/>
        <v>0</v>
      </c>
      <c r="T37" s="26">
        <f t="shared" si="10"/>
        <v>0</v>
      </c>
      <c r="U37" s="26">
        <f t="shared" si="10"/>
        <v>0</v>
      </c>
      <c r="V37" s="26">
        <f t="shared" si="10"/>
        <v>0</v>
      </c>
      <c r="W37" s="26">
        <f t="shared" si="5"/>
        <v>0</v>
      </c>
      <c r="X37" s="26">
        <f t="shared" si="4"/>
        <v>0</v>
      </c>
      <c r="Y37" s="26"/>
    </row>
    <row r="38" spans="1:25" s="22" customFormat="1" ht="19.5" customHeight="1" outlineLevel="1" x14ac:dyDescent="0.25">
      <c r="A38" s="114" t="s">
        <v>74</v>
      </c>
      <c r="B38" s="115"/>
      <c r="C38" s="115"/>
      <c r="D38" s="115"/>
      <c r="E38" s="115"/>
      <c r="F38" s="115"/>
      <c r="G38" s="115"/>
      <c r="H38" s="116"/>
      <c r="I38" s="20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27">
        <f t="shared" si="5"/>
        <v>0</v>
      </c>
      <c r="X38" s="27">
        <f t="shared" si="4"/>
        <v>0</v>
      </c>
      <c r="Y38" s="27"/>
    </row>
    <row r="39" spans="1:25" s="22" customFormat="1" ht="15.75" customHeight="1" x14ac:dyDescent="0.25">
      <c r="A39" s="132" t="s">
        <v>42</v>
      </c>
      <c r="B39" s="133"/>
      <c r="C39" s="133"/>
      <c r="D39" s="133"/>
      <c r="E39" s="133"/>
      <c r="F39" s="133"/>
      <c r="G39" s="133"/>
      <c r="H39" s="134"/>
      <c r="I39" s="29"/>
      <c r="J39" s="26">
        <f t="shared" ref="J39:X39" si="11">SUM(J37,J32,J30,J28,J20,J18)</f>
        <v>0</v>
      </c>
      <c r="K39" s="26">
        <f t="shared" si="11"/>
        <v>0</v>
      </c>
      <c r="L39" s="26">
        <f t="shared" si="11"/>
        <v>0</v>
      </c>
      <c r="M39" s="26">
        <f t="shared" si="11"/>
        <v>0</v>
      </c>
      <c r="N39" s="26">
        <f t="shared" si="11"/>
        <v>0</v>
      </c>
      <c r="O39" s="26">
        <f t="shared" si="11"/>
        <v>0</v>
      </c>
      <c r="P39" s="26">
        <f t="shared" si="11"/>
        <v>0</v>
      </c>
      <c r="Q39" s="26">
        <f t="shared" si="11"/>
        <v>0</v>
      </c>
      <c r="R39" s="26">
        <f t="shared" si="11"/>
        <v>0</v>
      </c>
      <c r="S39" s="26">
        <f t="shared" si="11"/>
        <v>0</v>
      </c>
      <c r="T39" s="26">
        <f t="shared" si="11"/>
        <v>0</v>
      </c>
      <c r="U39" s="26">
        <f t="shared" si="11"/>
        <v>0</v>
      </c>
      <c r="V39" s="26">
        <f t="shared" si="11"/>
        <v>0</v>
      </c>
      <c r="W39" s="26">
        <f t="shared" si="11"/>
        <v>0</v>
      </c>
      <c r="X39" s="26">
        <f t="shared" si="11"/>
        <v>0</v>
      </c>
      <c r="Y39" s="25"/>
    </row>
    <row r="40" spans="1:25" s="22" customFormat="1" ht="15.75" customHeight="1" x14ac:dyDescent="0.25">
      <c r="A40" s="135" t="s">
        <v>75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</row>
    <row r="41" spans="1:25" s="22" customFormat="1" ht="30.75" customHeight="1" x14ac:dyDescent="0.25">
      <c r="A41" s="98" t="s">
        <v>76</v>
      </c>
      <c r="B41" s="99"/>
      <c r="C41" s="99"/>
      <c r="D41" s="99"/>
      <c r="E41" s="99"/>
      <c r="F41" s="99"/>
      <c r="G41" s="99"/>
      <c r="H41" s="100"/>
      <c r="I41" s="20" t="s">
        <v>147</v>
      </c>
      <c r="J41" s="26">
        <f t="shared" ref="J41:V41" si="12">SUM(J42:J49)</f>
        <v>0</v>
      </c>
      <c r="K41" s="26">
        <f t="shared" si="12"/>
        <v>0</v>
      </c>
      <c r="L41" s="26">
        <f t="shared" si="12"/>
        <v>0</v>
      </c>
      <c r="M41" s="26">
        <f t="shared" si="12"/>
        <v>0</v>
      </c>
      <c r="N41" s="26">
        <f t="shared" si="12"/>
        <v>0</v>
      </c>
      <c r="O41" s="26">
        <f t="shared" si="12"/>
        <v>0</v>
      </c>
      <c r="P41" s="26">
        <f t="shared" si="12"/>
        <v>0</v>
      </c>
      <c r="Q41" s="26">
        <f t="shared" si="12"/>
        <v>0</v>
      </c>
      <c r="R41" s="26">
        <f t="shared" si="12"/>
        <v>0</v>
      </c>
      <c r="S41" s="26">
        <f t="shared" si="12"/>
        <v>0</v>
      </c>
      <c r="T41" s="26">
        <f t="shared" si="12"/>
        <v>0</v>
      </c>
      <c r="U41" s="26">
        <f t="shared" si="12"/>
        <v>0</v>
      </c>
      <c r="V41" s="26">
        <f t="shared" si="12"/>
        <v>0</v>
      </c>
      <c r="W41" s="26">
        <f t="shared" si="5"/>
        <v>0</v>
      </c>
      <c r="X41" s="26">
        <f t="shared" si="4"/>
        <v>0</v>
      </c>
      <c r="Y41" s="26"/>
    </row>
    <row r="42" spans="1:25" s="22" customFormat="1" ht="15.75" customHeight="1" outlineLevel="1" x14ac:dyDescent="0.25">
      <c r="A42" s="120" t="s">
        <v>77</v>
      </c>
      <c r="B42" s="121"/>
      <c r="C42" s="121"/>
      <c r="D42" s="121"/>
      <c r="E42" s="121"/>
      <c r="F42" s="121"/>
      <c r="G42" s="121"/>
      <c r="H42" s="122"/>
      <c r="I42" s="20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27">
        <f t="shared" si="5"/>
        <v>0</v>
      </c>
      <c r="X42" s="27">
        <f t="shared" si="4"/>
        <v>0</v>
      </c>
      <c r="Y42" s="27"/>
    </row>
    <row r="43" spans="1:25" s="22" customFormat="1" ht="15.75" customHeight="1" outlineLevel="1" x14ac:dyDescent="0.25">
      <c r="A43" s="123" t="s">
        <v>78</v>
      </c>
      <c r="B43" s="124"/>
      <c r="C43" s="124"/>
      <c r="D43" s="124"/>
      <c r="E43" s="124"/>
      <c r="F43" s="124"/>
      <c r="G43" s="124"/>
      <c r="H43" s="125"/>
      <c r="I43" s="20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27">
        <f t="shared" si="5"/>
        <v>0</v>
      </c>
      <c r="X43" s="27">
        <f t="shared" si="4"/>
        <v>0</v>
      </c>
      <c r="Y43" s="27"/>
    </row>
    <row r="44" spans="1:25" s="22" customFormat="1" ht="15.75" customHeight="1" outlineLevel="1" x14ac:dyDescent="0.25">
      <c r="A44" s="123" t="s">
        <v>79</v>
      </c>
      <c r="B44" s="124"/>
      <c r="C44" s="124"/>
      <c r="D44" s="124"/>
      <c r="E44" s="124"/>
      <c r="F44" s="124"/>
      <c r="G44" s="124"/>
      <c r="H44" s="125"/>
      <c r="I44" s="20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27">
        <f t="shared" si="5"/>
        <v>0</v>
      </c>
      <c r="X44" s="27">
        <f t="shared" si="4"/>
        <v>0</v>
      </c>
      <c r="Y44" s="27"/>
    </row>
    <row r="45" spans="1:25" s="22" customFormat="1" ht="15.75" customHeight="1" outlineLevel="1" x14ac:dyDescent="0.25">
      <c r="A45" s="120" t="s">
        <v>80</v>
      </c>
      <c r="B45" s="121"/>
      <c r="C45" s="121"/>
      <c r="D45" s="121"/>
      <c r="E45" s="121"/>
      <c r="F45" s="121"/>
      <c r="G45" s="121"/>
      <c r="H45" s="122"/>
      <c r="I45" s="20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27">
        <f t="shared" si="5"/>
        <v>0</v>
      </c>
      <c r="X45" s="27">
        <f t="shared" si="4"/>
        <v>0</v>
      </c>
      <c r="Y45" s="27"/>
    </row>
    <row r="46" spans="1:25" s="22" customFormat="1" ht="15.75" customHeight="1" outlineLevel="1" x14ac:dyDescent="0.25">
      <c r="A46" s="123" t="s">
        <v>133</v>
      </c>
      <c r="B46" s="124"/>
      <c r="C46" s="124"/>
      <c r="D46" s="124"/>
      <c r="E46" s="124"/>
      <c r="F46" s="124"/>
      <c r="G46" s="124"/>
      <c r="H46" s="125"/>
      <c r="I46" s="20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27">
        <f t="shared" si="5"/>
        <v>0</v>
      </c>
      <c r="X46" s="27">
        <f t="shared" si="4"/>
        <v>0</v>
      </c>
      <c r="Y46" s="27"/>
    </row>
    <row r="47" spans="1:25" s="22" customFormat="1" ht="15.75" customHeight="1" outlineLevel="1" x14ac:dyDescent="0.25">
      <c r="A47" s="123" t="s">
        <v>81</v>
      </c>
      <c r="B47" s="124"/>
      <c r="C47" s="124"/>
      <c r="D47" s="124"/>
      <c r="E47" s="124"/>
      <c r="F47" s="124"/>
      <c r="G47" s="124"/>
      <c r="H47" s="125"/>
      <c r="I47" s="20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27">
        <f t="shared" si="5"/>
        <v>0</v>
      </c>
      <c r="X47" s="27">
        <f t="shared" si="4"/>
        <v>0</v>
      </c>
      <c r="Y47" s="27"/>
    </row>
    <row r="48" spans="1:25" s="22" customFormat="1" ht="15.75" customHeight="1" outlineLevel="1" x14ac:dyDescent="0.25">
      <c r="A48" s="123" t="s">
        <v>82</v>
      </c>
      <c r="B48" s="124"/>
      <c r="C48" s="124"/>
      <c r="D48" s="124"/>
      <c r="E48" s="124"/>
      <c r="F48" s="124"/>
      <c r="G48" s="124"/>
      <c r="H48" s="125"/>
      <c r="I48" s="20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27">
        <f t="shared" si="5"/>
        <v>0</v>
      </c>
      <c r="X48" s="27">
        <f t="shared" si="4"/>
        <v>0</v>
      </c>
      <c r="Y48" s="27"/>
    </row>
    <row r="49" spans="1:25" s="22" customFormat="1" ht="15.75" customHeight="1" outlineLevel="1" x14ac:dyDescent="0.25">
      <c r="A49" s="123" t="s">
        <v>83</v>
      </c>
      <c r="B49" s="124"/>
      <c r="C49" s="124"/>
      <c r="D49" s="124"/>
      <c r="E49" s="124"/>
      <c r="F49" s="124"/>
      <c r="G49" s="124"/>
      <c r="H49" s="125"/>
      <c r="I49" s="20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27">
        <f t="shared" si="5"/>
        <v>0</v>
      </c>
      <c r="X49" s="27">
        <f t="shared" si="4"/>
        <v>0</v>
      </c>
      <c r="Y49" s="27"/>
    </row>
    <row r="50" spans="1:25" s="22" customFormat="1" x14ac:dyDescent="0.25">
      <c r="A50" s="98" t="s">
        <v>84</v>
      </c>
      <c r="B50" s="99"/>
      <c r="C50" s="99"/>
      <c r="D50" s="99"/>
      <c r="E50" s="99"/>
      <c r="F50" s="99"/>
      <c r="G50" s="99"/>
      <c r="H50" s="100"/>
      <c r="I50" s="20">
        <v>27.14</v>
      </c>
      <c r="J50" s="26">
        <f>SUM(J51)</f>
        <v>0</v>
      </c>
      <c r="K50" s="26">
        <f t="shared" ref="K50:V50" si="13">SUM(K51)</f>
        <v>0</v>
      </c>
      <c r="L50" s="26">
        <f t="shared" si="13"/>
        <v>0</v>
      </c>
      <c r="M50" s="26">
        <f t="shared" si="13"/>
        <v>0</v>
      </c>
      <c r="N50" s="26">
        <f t="shared" si="13"/>
        <v>0</v>
      </c>
      <c r="O50" s="26">
        <f t="shared" si="13"/>
        <v>0</v>
      </c>
      <c r="P50" s="26">
        <f t="shared" si="13"/>
        <v>0</v>
      </c>
      <c r="Q50" s="26">
        <f t="shared" si="13"/>
        <v>0</v>
      </c>
      <c r="R50" s="26">
        <f t="shared" si="13"/>
        <v>0</v>
      </c>
      <c r="S50" s="26">
        <f t="shared" si="13"/>
        <v>0</v>
      </c>
      <c r="T50" s="26">
        <f t="shared" si="13"/>
        <v>0</v>
      </c>
      <c r="U50" s="26">
        <f t="shared" si="13"/>
        <v>0</v>
      </c>
      <c r="V50" s="26">
        <f t="shared" si="13"/>
        <v>0</v>
      </c>
      <c r="W50" s="26">
        <f t="shared" si="5"/>
        <v>0</v>
      </c>
      <c r="X50" s="26">
        <f t="shared" si="4"/>
        <v>0</v>
      </c>
      <c r="Y50" s="26"/>
    </row>
    <row r="51" spans="1:25" s="22" customFormat="1" outlineLevel="1" x14ac:dyDescent="0.25">
      <c r="A51" s="114" t="s">
        <v>85</v>
      </c>
      <c r="B51" s="115"/>
      <c r="C51" s="115"/>
      <c r="D51" s="115"/>
      <c r="E51" s="115"/>
      <c r="F51" s="115"/>
      <c r="G51" s="115"/>
      <c r="H51" s="116"/>
      <c r="I51" s="20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20">
        <f t="shared" si="5"/>
        <v>0</v>
      </c>
      <c r="X51" s="20">
        <f t="shared" si="4"/>
        <v>0</v>
      </c>
      <c r="Y51" s="20"/>
    </row>
    <row r="52" spans="1:25" s="22" customFormat="1" ht="15.75" customHeight="1" x14ac:dyDescent="0.25">
      <c r="A52" s="98" t="s">
        <v>42</v>
      </c>
      <c r="B52" s="99"/>
      <c r="C52" s="99"/>
      <c r="D52" s="99"/>
      <c r="E52" s="99"/>
      <c r="F52" s="99"/>
      <c r="G52" s="99"/>
      <c r="H52" s="100"/>
      <c r="I52" s="29"/>
      <c r="J52" s="26">
        <f>SUM(SUM(J50,J41))</f>
        <v>0</v>
      </c>
      <c r="K52" s="26">
        <f t="shared" ref="K52:X52" si="14">SUM(SUM(K50,K41))</f>
        <v>0</v>
      </c>
      <c r="L52" s="26">
        <f t="shared" si="14"/>
        <v>0</v>
      </c>
      <c r="M52" s="26">
        <f t="shared" si="14"/>
        <v>0</v>
      </c>
      <c r="N52" s="26">
        <f t="shared" si="14"/>
        <v>0</v>
      </c>
      <c r="O52" s="26">
        <f t="shared" si="14"/>
        <v>0</v>
      </c>
      <c r="P52" s="26">
        <f t="shared" si="14"/>
        <v>0</v>
      </c>
      <c r="Q52" s="26">
        <f t="shared" si="14"/>
        <v>0</v>
      </c>
      <c r="R52" s="26">
        <f t="shared" si="14"/>
        <v>0</v>
      </c>
      <c r="S52" s="26">
        <f t="shared" si="14"/>
        <v>0</v>
      </c>
      <c r="T52" s="26">
        <f t="shared" si="14"/>
        <v>0</v>
      </c>
      <c r="U52" s="26">
        <f t="shared" si="14"/>
        <v>0</v>
      </c>
      <c r="V52" s="26">
        <f t="shared" si="14"/>
        <v>0</v>
      </c>
      <c r="W52" s="26">
        <f t="shared" si="14"/>
        <v>0</v>
      </c>
      <c r="X52" s="26">
        <f t="shared" si="14"/>
        <v>0</v>
      </c>
      <c r="Y52" s="25"/>
    </row>
    <row r="53" spans="1:25" s="22" customFormat="1" ht="15.75" customHeight="1" x14ac:dyDescent="0.25">
      <c r="A53" s="117" t="s">
        <v>87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9"/>
    </row>
    <row r="54" spans="1:25" s="22" customFormat="1" ht="60" customHeight="1" x14ac:dyDescent="0.25">
      <c r="A54" s="101" t="s">
        <v>88</v>
      </c>
      <c r="B54" s="102"/>
      <c r="C54" s="102"/>
      <c r="D54" s="102"/>
      <c r="E54" s="102"/>
      <c r="F54" s="102"/>
      <c r="G54" s="102"/>
      <c r="H54" s="103"/>
      <c r="I54" s="20" t="s">
        <v>148</v>
      </c>
      <c r="J54" s="28">
        <f>SUM(J55:J56)</f>
        <v>0</v>
      </c>
      <c r="K54" s="28">
        <f t="shared" ref="K54:V54" si="15">SUM(K55:K56)</f>
        <v>0</v>
      </c>
      <c r="L54" s="28">
        <f t="shared" si="15"/>
        <v>0</v>
      </c>
      <c r="M54" s="28">
        <f t="shared" si="15"/>
        <v>0</v>
      </c>
      <c r="N54" s="28">
        <f t="shared" si="15"/>
        <v>0</v>
      </c>
      <c r="O54" s="28">
        <f t="shared" si="15"/>
        <v>0</v>
      </c>
      <c r="P54" s="28">
        <f t="shared" si="15"/>
        <v>0</v>
      </c>
      <c r="Q54" s="28">
        <f t="shared" si="15"/>
        <v>0</v>
      </c>
      <c r="R54" s="28">
        <f t="shared" si="15"/>
        <v>0</v>
      </c>
      <c r="S54" s="28">
        <f t="shared" si="15"/>
        <v>0</v>
      </c>
      <c r="T54" s="28">
        <f t="shared" si="15"/>
        <v>0</v>
      </c>
      <c r="U54" s="28">
        <f t="shared" si="15"/>
        <v>0</v>
      </c>
      <c r="V54" s="28">
        <f t="shared" si="15"/>
        <v>0</v>
      </c>
      <c r="W54" s="23">
        <f>SUM(J54:V54)</f>
        <v>0</v>
      </c>
      <c r="X54" s="23">
        <f>I54*W54</f>
        <v>0</v>
      </c>
      <c r="Y54" s="28"/>
    </row>
    <row r="55" spans="1:25" s="22" customFormat="1" ht="47.25" customHeight="1" outlineLevel="1" x14ac:dyDescent="0.25">
      <c r="A55" s="114" t="s">
        <v>89</v>
      </c>
      <c r="B55" s="115"/>
      <c r="C55" s="115"/>
      <c r="D55" s="115"/>
      <c r="E55" s="115"/>
      <c r="F55" s="115"/>
      <c r="G55" s="115"/>
      <c r="H55" s="116"/>
      <c r="I55" s="29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29">
        <f t="shared" si="5"/>
        <v>0</v>
      </c>
      <c r="X55" s="29">
        <f t="shared" si="4"/>
        <v>0</v>
      </c>
      <c r="Y55" s="29"/>
    </row>
    <row r="56" spans="1:25" s="22" customFormat="1" outlineLevel="1" x14ac:dyDescent="0.25">
      <c r="A56" s="126" t="s">
        <v>90</v>
      </c>
      <c r="B56" s="127"/>
      <c r="C56" s="127"/>
      <c r="D56" s="127"/>
      <c r="E56" s="127"/>
      <c r="F56" s="127"/>
      <c r="G56" s="127"/>
      <c r="H56" s="128"/>
      <c r="I56" s="29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29">
        <f t="shared" si="5"/>
        <v>0</v>
      </c>
      <c r="X56" s="29">
        <f t="shared" si="4"/>
        <v>0</v>
      </c>
      <c r="Y56" s="29"/>
    </row>
    <row r="57" spans="1:25" s="22" customFormat="1" ht="48" customHeight="1" x14ac:dyDescent="0.25">
      <c r="A57" s="101" t="s">
        <v>91</v>
      </c>
      <c r="B57" s="102"/>
      <c r="C57" s="102"/>
      <c r="D57" s="102"/>
      <c r="E57" s="102"/>
      <c r="F57" s="102"/>
      <c r="G57" s="102"/>
      <c r="H57" s="103"/>
      <c r="I57" s="20" t="s">
        <v>149</v>
      </c>
      <c r="J57" s="23">
        <f>SUM(J58)</f>
        <v>0</v>
      </c>
      <c r="K57" s="23">
        <f t="shared" ref="K57:V57" si="16">SUM(K58)</f>
        <v>0</v>
      </c>
      <c r="L57" s="23">
        <f t="shared" si="16"/>
        <v>0</v>
      </c>
      <c r="M57" s="23">
        <f t="shared" si="16"/>
        <v>0</v>
      </c>
      <c r="N57" s="23">
        <f t="shared" si="16"/>
        <v>0</v>
      </c>
      <c r="O57" s="23">
        <f t="shared" si="16"/>
        <v>0</v>
      </c>
      <c r="P57" s="23">
        <f t="shared" si="16"/>
        <v>0</v>
      </c>
      <c r="Q57" s="23">
        <f t="shared" si="16"/>
        <v>0</v>
      </c>
      <c r="R57" s="23">
        <f t="shared" si="16"/>
        <v>0</v>
      </c>
      <c r="S57" s="23">
        <f t="shared" si="16"/>
        <v>0</v>
      </c>
      <c r="T57" s="23">
        <f t="shared" si="16"/>
        <v>0</v>
      </c>
      <c r="U57" s="23">
        <f t="shared" si="16"/>
        <v>0</v>
      </c>
      <c r="V57" s="23">
        <f t="shared" si="16"/>
        <v>0</v>
      </c>
      <c r="W57" s="23">
        <f t="shared" si="5"/>
        <v>0</v>
      </c>
      <c r="X57" s="23">
        <f t="shared" si="4"/>
        <v>0</v>
      </c>
      <c r="Y57" s="23"/>
    </row>
    <row r="58" spans="1:25" s="22" customFormat="1" ht="15.75" customHeight="1" outlineLevel="1" x14ac:dyDescent="0.25">
      <c r="A58" s="111" t="s">
        <v>92</v>
      </c>
      <c r="B58" s="112"/>
      <c r="C58" s="112"/>
      <c r="D58" s="112"/>
      <c r="E58" s="112"/>
      <c r="F58" s="112"/>
      <c r="G58" s="112"/>
      <c r="H58" s="113"/>
      <c r="I58" s="2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30">
        <v>0</v>
      </c>
      <c r="X58" s="30">
        <f t="shared" si="4"/>
        <v>0</v>
      </c>
      <c r="Y58" s="30"/>
    </row>
    <row r="59" spans="1:25" s="22" customFormat="1" x14ac:dyDescent="0.25">
      <c r="A59" s="101" t="s">
        <v>93</v>
      </c>
      <c r="B59" s="102"/>
      <c r="C59" s="102"/>
      <c r="D59" s="102"/>
      <c r="E59" s="102"/>
      <c r="F59" s="102"/>
      <c r="G59" s="102"/>
      <c r="H59" s="103"/>
      <c r="I59" s="20" t="s">
        <v>150</v>
      </c>
      <c r="J59" s="23">
        <f>SUM(J60:J69)</f>
        <v>0</v>
      </c>
      <c r="K59" s="23">
        <f t="shared" ref="K59:V59" si="17">SUM(K60:K69)</f>
        <v>0</v>
      </c>
      <c r="L59" s="23">
        <f t="shared" si="17"/>
        <v>0</v>
      </c>
      <c r="M59" s="23">
        <f t="shared" si="17"/>
        <v>0</v>
      </c>
      <c r="N59" s="23">
        <f t="shared" si="17"/>
        <v>0</v>
      </c>
      <c r="O59" s="23">
        <f t="shared" si="17"/>
        <v>0</v>
      </c>
      <c r="P59" s="23">
        <f t="shared" si="17"/>
        <v>0</v>
      </c>
      <c r="Q59" s="23">
        <f t="shared" si="17"/>
        <v>0</v>
      </c>
      <c r="R59" s="23">
        <f t="shared" si="17"/>
        <v>0</v>
      </c>
      <c r="S59" s="23">
        <f t="shared" si="17"/>
        <v>0</v>
      </c>
      <c r="T59" s="23">
        <f t="shared" si="17"/>
        <v>0</v>
      </c>
      <c r="U59" s="23">
        <f t="shared" si="17"/>
        <v>0</v>
      </c>
      <c r="V59" s="23">
        <f t="shared" si="17"/>
        <v>0</v>
      </c>
      <c r="W59" s="23">
        <f t="shared" si="5"/>
        <v>0</v>
      </c>
      <c r="X59" s="23">
        <f t="shared" si="4"/>
        <v>0</v>
      </c>
      <c r="Y59" s="23"/>
    </row>
    <row r="60" spans="1:25" s="22" customFormat="1" ht="15.75" customHeight="1" outlineLevel="1" x14ac:dyDescent="0.25">
      <c r="A60" s="111" t="s">
        <v>94</v>
      </c>
      <c r="B60" s="112"/>
      <c r="C60" s="112"/>
      <c r="D60" s="112"/>
      <c r="E60" s="112"/>
      <c r="F60" s="112"/>
      <c r="G60" s="112"/>
      <c r="H60" s="113"/>
      <c r="I60" s="2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0">
        <f t="shared" si="5"/>
        <v>0</v>
      </c>
      <c r="X60" s="30">
        <f t="shared" si="4"/>
        <v>0</v>
      </c>
      <c r="Y60" s="30"/>
    </row>
    <row r="61" spans="1:25" s="22" customFormat="1" ht="15.75" customHeight="1" outlineLevel="1" x14ac:dyDescent="0.25">
      <c r="A61" s="111" t="s">
        <v>95</v>
      </c>
      <c r="B61" s="112"/>
      <c r="C61" s="112"/>
      <c r="D61" s="112"/>
      <c r="E61" s="112"/>
      <c r="F61" s="112"/>
      <c r="G61" s="112"/>
      <c r="H61" s="113"/>
      <c r="I61" s="2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0">
        <f t="shared" si="5"/>
        <v>0</v>
      </c>
      <c r="X61" s="30">
        <f t="shared" si="4"/>
        <v>0</v>
      </c>
      <c r="Y61" s="30"/>
    </row>
    <row r="62" spans="1:25" s="22" customFormat="1" ht="15.75" customHeight="1" outlineLevel="1" x14ac:dyDescent="0.25">
      <c r="A62" s="111" t="s">
        <v>96</v>
      </c>
      <c r="B62" s="112"/>
      <c r="C62" s="112"/>
      <c r="D62" s="112"/>
      <c r="E62" s="112"/>
      <c r="F62" s="112"/>
      <c r="G62" s="112"/>
      <c r="H62" s="113"/>
      <c r="I62" s="2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0">
        <f t="shared" si="5"/>
        <v>0</v>
      </c>
      <c r="X62" s="30">
        <f t="shared" si="4"/>
        <v>0</v>
      </c>
      <c r="Y62" s="30"/>
    </row>
    <row r="63" spans="1:25" s="22" customFormat="1" ht="15.75" customHeight="1" outlineLevel="1" x14ac:dyDescent="0.25">
      <c r="A63" s="111" t="s">
        <v>97</v>
      </c>
      <c r="B63" s="112"/>
      <c r="C63" s="112"/>
      <c r="D63" s="112"/>
      <c r="E63" s="112"/>
      <c r="F63" s="112"/>
      <c r="G63" s="112"/>
      <c r="H63" s="113"/>
      <c r="I63" s="2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30">
        <f t="shared" si="5"/>
        <v>0</v>
      </c>
      <c r="X63" s="30">
        <f t="shared" si="4"/>
        <v>0</v>
      </c>
      <c r="Y63" s="30"/>
    </row>
    <row r="64" spans="1:25" s="22" customFormat="1" ht="15.75" customHeight="1" outlineLevel="1" x14ac:dyDescent="0.25">
      <c r="A64" s="111" t="s">
        <v>98</v>
      </c>
      <c r="B64" s="112"/>
      <c r="C64" s="112"/>
      <c r="D64" s="112"/>
      <c r="E64" s="112"/>
      <c r="F64" s="112"/>
      <c r="G64" s="112"/>
      <c r="H64" s="113"/>
      <c r="I64" s="2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30">
        <f t="shared" si="5"/>
        <v>0</v>
      </c>
      <c r="X64" s="30">
        <f t="shared" si="4"/>
        <v>0</v>
      </c>
      <c r="Y64" s="30"/>
    </row>
    <row r="65" spans="1:25" s="22" customFormat="1" ht="15.75" customHeight="1" outlineLevel="1" x14ac:dyDescent="0.25">
      <c r="A65" s="111" t="s">
        <v>99</v>
      </c>
      <c r="B65" s="112"/>
      <c r="C65" s="112"/>
      <c r="D65" s="112"/>
      <c r="E65" s="112"/>
      <c r="F65" s="112"/>
      <c r="G65" s="112"/>
      <c r="H65" s="113"/>
      <c r="I65" s="2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30">
        <f t="shared" si="5"/>
        <v>0</v>
      </c>
      <c r="X65" s="30">
        <f t="shared" si="4"/>
        <v>0</v>
      </c>
      <c r="Y65" s="30"/>
    </row>
    <row r="66" spans="1:25" s="22" customFormat="1" ht="15.75" customHeight="1" outlineLevel="1" x14ac:dyDescent="0.25">
      <c r="A66" s="111" t="s">
        <v>100</v>
      </c>
      <c r="B66" s="112"/>
      <c r="C66" s="112"/>
      <c r="D66" s="112"/>
      <c r="E66" s="112"/>
      <c r="F66" s="112"/>
      <c r="G66" s="112"/>
      <c r="H66" s="113"/>
      <c r="I66" s="2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30">
        <f t="shared" si="5"/>
        <v>0</v>
      </c>
      <c r="X66" s="30">
        <f t="shared" si="4"/>
        <v>0</v>
      </c>
      <c r="Y66" s="30"/>
    </row>
    <row r="67" spans="1:25" s="22" customFormat="1" ht="15.75" customHeight="1" outlineLevel="1" x14ac:dyDescent="0.25">
      <c r="A67" s="111" t="s">
        <v>101</v>
      </c>
      <c r="B67" s="112"/>
      <c r="C67" s="112"/>
      <c r="D67" s="112"/>
      <c r="E67" s="112"/>
      <c r="F67" s="112"/>
      <c r="G67" s="112"/>
      <c r="H67" s="113"/>
      <c r="I67" s="2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30">
        <f t="shared" si="5"/>
        <v>0</v>
      </c>
      <c r="X67" s="30">
        <f t="shared" si="4"/>
        <v>0</v>
      </c>
      <c r="Y67" s="30"/>
    </row>
    <row r="68" spans="1:25" s="22" customFormat="1" ht="15.75" customHeight="1" outlineLevel="1" x14ac:dyDescent="0.25">
      <c r="A68" s="111" t="s">
        <v>102</v>
      </c>
      <c r="B68" s="112"/>
      <c r="C68" s="112"/>
      <c r="D68" s="112"/>
      <c r="E68" s="112"/>
      <c r="F68" s="112"/>
      <c r="G68" s="112"/>
      <c r="H68" s="113"/>
      <c r="I68" s="2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30">
        <f t="shared" si="5"/>
        <v>0</v>
      </c>
      <c r="X68" s="30">
        <f t="shared" si="4"/>
        <v>0</v>
      </c>
      <c r="Y68" s="30"/>
    </row>
    <row r="69" spans="1:25" s="22" customFormat="1" ht="15.75" customHeight="1" outlineLevel="1" x14ac:dyDescent="0.25">
      <c r="A69" s="111" t="s">
        <v>103</v>
      </c>
      <c r="B69" s="112"/>
      <c r="C69" s="112"/>
      <c r="D69" s="112"/>
      <c r="E69" s="112"/>
      <c r="F69" s="112"/>
      <c r="G69" s="112"/>
      <c r="H69" s="113"/>
      <c r="I69" s="2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30">
        <f t="shared" si="5"/>
        <v>0</v>
      </c>
      <c r="X69" s="30">
        <f t="shared" si="4"/>
        <v>0</v>
      </c>
      <c r="Y69" s="30"/>
    </row>
    <row r="70" spans="1:25" s="22" customFormat="1" ht="18" customHeight="1" x14ac:dyDescent="0.25">
      <c r="A70" s="98" t="s">
        <v>104</v>
      </c>
      <c r="B70" s="99"/>
      <c r="C70" s="99"/>
      <c r="D70" s="99"/>
      <c r="E70" s="99"/>
      <c r="F70" s="99"/>
      <c r="G70" s="99"/>
      <c r="H70" s="100"/>
      <c r="I70" s="20" t="s">
        <v>151</v>
      </c>
      <c r="J70" s="26">
        <f t="shared" ref="J70:V70" si="18">SUM(J71:J81)</f>
        <v>0</v>
      </c>
      <c r="K70" s="26">
        <f t="shared" si="18"/>
        <v>0</v>
      </c>
      <c r="L70" s="26">
        <f t="shared" si="18"/>
        <v>0</v>
      </c>
      <c r="M70" s="26">
        <f t="shared" si="18"/>
        <v>0</v>
      </c>
      <c r="N70" s="26">
        <f t="shared" si="18"/>
        <v>0</v>
      </c>
      <c r="O70" s="26">
        <f t="shared" si="18"/>
        <v>0</v>
      </c>
      <c r="P70" s="26">
        <f t="shared" si="18"/>
        <v>0</v>
      </c>
      <c r="Q70" s="26">
        <f t="shared" si="18"/>
        <v>0</v>
      </c>
      <c r="R70" s="26">
        <f t="shared" si="18"/>
        <v>0</v>
      </c>
      <c r="S70" s="26">
        <f t="shared" si="18"/>
        <v>0</v>
      </c>
      <c r="T70" s="26">
        <f t="shared" si="18"/>
        <v>0</v>
      </c>
      <c r="U70" s="26">
        <f t="shared" si="18"/>
        <v>0</v>
      </c>
      <c r="V70" s="26">
        <f t="shared" si="18"/>
        <v>0</v>
      </c>
      <c r="W70" s="26">
        <f t="shared" si="5"/>
        <v>0</v>
      </c>
      <c r="X70" s="26">
        <f t="shared" si="4"/>
        <v>0</v>
      </c>
      <c r="Y70" s="26"/>
    </row>
    <row r="71" spans="1:25" s="22" customFormat="1" ht="15.75" customHeight="1" outlineLevel="1" x14ac:dyDescent="0.25">
      <c r="A71" s="111" t="s">
        <v>105</v>
      </c>
      <c r="B71" s="112"/>
      <c r="C71" s="112"/>
      <c r="D71" s="112"/>
      <c r="E71" s="112"/>
      <c r="F71" s="112"/>
      <c r="G71" s="112"/>
      <c r="H71" s="113"/>
      <c r="I71" s="20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27">
        <f t="shared" si="5"/>
        <v>0</v>
      </c>
      <c r="X71" s="27">
        <f t="shared" si="4"/>
        <v>0</v>
      </c>
      <c r="Y71" s="27"/>
    </row>
    <row r="72" spans="1:25" s="22" customFormat="1" ht="15.75" customHeight="1" outlineLevel="1" x14ac:dyDescent="0.25">
      <c r="A72" s="111" t="s">
        <v>106</v>
      </c>
      <c r="B72" s="112"/>
      <c r="C72" s="112"/>
      <c r="D72" s="112"/>
      <c r="E72" s="112"/>
      <c r="F72" s="112"/>
      <c r="G72" s="112"/>
      <c r="H72" s="113"/>
      <c r="I72" s="20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27">
        <f t="shared" si="5"/>
        <v>0</v>
      </c>
      <c r="X72" s="27">
        <f t="shared" si="4"/>
        <v>0</v>
      </c>
      <c r="Y72" s="27"/>
    </row>
    <row r="73" spans="1:25" s="22" customFormat="1" ht="15.75" customHeight="1" outlineLevel="1" x14ac:dyDescent="0.25">
      <c r="A73" s="111" t="s">
        <v>107</v>
      </c>
      <c r="B73" s="112"/>
      <c r="C73" s="112"/>
      <c r="D73" s="112"/>
      <c r="E73" s="112"/>
      <c r="F73" s="112"/>
      <c r="G73" s="112"/>
      <c r="H73" s="113"/>
      <c r="I73" s="20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27">
        <f t="shared" si="5"/>
        <v>0</v>
      </c>
      <c r="X73" s="27">
        <f t="shared" si="4"/>
        <v>0</v>
      </c>
      <c r="Y73" s="27"/>
    </row>
    <row r="74" spans="1:25" s="22" customFormat="1" ht="15.75" customHeight="1" outlineLevel="1" x14ac:dyDescent="0.25">
      <c r="A74" s="111" t="s">
        <v>108</v>
      </c>
      <c r="B74" s="112"/>
      <c r="C74" s="112"/>
      <c r="D74" s="112"/>
      <c r="E74" s="112"/>
      <c r="F74" s="112"/>
      <c r="G74" s="112"/>
      <c r="H74" s="113"/>
      <c r="I74" s="20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27">
        <f t="shared" si="5"/>
        <v>0</v>
      </c>
      <c r="X74" s="27">
        <f t="shared" si="4"/>
        <v>0</v>
      </c>
      <c r="Y74" s="27"/>
    </row>
    <row r="75" spans="1:25" s="22" customFormat="1" ht="15.75" customHeight="1" outlineLevel="1" x14ac:dyDescent="0.25">
      <c r="A75" s="111" t="s">
        <v>109</v>
      </c>
      <c r="B75" s="112"/>
      <c r="C75" s="112"/>
      <c r="D75" s="112"/>
      <c r="E75" s="112"/>
      <c r="F75" s="112"/>
      <c r="G75" s="112"/>
      <c r="H75" s="113"/>
      <c r="I75" s="20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27">
        <f t="shared" si="5"/>
        <v>0</v>
      </c>
      <c r="X75" s="27">
        <f t="shared" si="4"/>
        <v>0</v>
      </c>
      <c r="Y75" s="27"/>
    </row>
    <row r="76" spans="1:25" s="22" customFormat="1" ht="15.75" customHeight="1" outlineLevel="1" x14ac:dyDescent="0.25">
      <c r="A76" s="111" t="s">
        <v>110</v>
      </c>
      <c r="B76" s="112"/>
      <c r="C76" s="112"/>
      <c r="D76" s="112"/>
      <c r="E76" s="112"/>
      <c r="F76" s="112"/>
      <c r="G76" s="112"/>
      <c r="H76" s="113"/>
      <c r="I76" s="20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27">
        <f t="shared" si="5"/>
        <v>0</v>
      </c>
      <c r="X76" s="27">
        <f t="shared" si="4"/>
        <v>0</v>
      </c>
      <c r="Y76" s="27"/>
    </row>
    <row r="77" spans="1:25" s="22" customFormat="1" ht="15.75" customHeight="1" outlineLevel="1" x14ac:dyDescent="0.25">
      <c r="A77" s="111" t="s">
        <v>111</v>
      </c>
      <c r="B77" s="112"/>
      <c r="C77" s="112"/>
      <c r="D77" s="112"/>
      <c r="E77" s="112"/>
      <c r="F77" s="112"/>
      <c r="G77" s="112"/>
      <c r="H77" s="113"/>
      <c r="I77" s="20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27">
        <f t="shared" si="5"/>
        <v>0</v>
      </c>
      <c r="X77" s="27">
        <f t="shared" si="4"/>
        <v>0</v>
      </c>
      <c r="Y77" s="27"/>
    </row>
    <row r="78" spans="1:25" s="22" customFormat="1" ht="15.75" customHeight="1" outlineLevel="1" x14ac:dyDescent="0.25">
      <c r="A78" s="111" t="s">
        <v>112</v>
      </c>
      <c r="B78" s="112"/>
      <c r="C78" s="112"/>
      <c r="D78" s="112"/>
      <c r="E78" s="112"/>
      <c r="F78" s="112"/>
      <c r="G78" s="112"/>
      <c r="H78" s="113"/>
      <c r="I78" s="20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27">
        <f t="shared" si="5"/>
        <v>0</v>
      </c>
      <c r="X78" s="27">
        <f t="shared" si="4"/>
        <v>0</v>
      </c>
      <c r="Y78" s="27"/>
    </row>
    <row r="79" spans="1:25" s="22" customFormat="1" ht="15.75" customHeight="1" outlineLevel="1" x14ac:dyDescent="0.25">
      <c r="A79" s="111" t="s">
        <v>113</v>
      </c>
      <c r="B79" s="112"/>
      <c r="C79" s="112"/>
      <c r="D79" s="112"/>
      <c r="E79" s="112"/>
      <c r="F79" s="112"/>
      <c r="G79" s="112"/>
      <c r="H79" s="113"/>
      <c r="I79" s="20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27">
        <f t="shared" si="5"/>
        <v>0</v>
      </c>
      <c r="X79" s="27">
        <f t="shared" si="4"/>
        <v>0</v>
      </c>
      <c r="Y79" s="27"/>
    </row>
    <row r="80" spans="1:25" s="22" customFormat="1" ht="15.75" customHeight="1" outlineLevel="1" x14ac:dyDescent="0.25">
      <c r="A80" s="111" t="s">
        <v>114</v>
      </c>
      <c r="B80" s="112"/>
      <c r="C80" s="112"/>
      <c r="D80" s="112"/>
      <c r="E80" s="112"/>
      <c r="F80" s="112"/>
      <c r="G80" s="112"/>
      <c r="H80" s="113"/>
      <c r="I80" s="20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27">
        <f t="shared" si="5"/>
        <v>0</v>
      </c>
      <c r="X80" s="27">
        <f t="shared" si="4"/>
        <v>0</v>
      </c>
      <c r="Y80" s="27"/>
    </row>
    <row r="81" spans="1:43" s="22" customFormat="1" ht="15.75" customHeight="1" outlineLevel="1" x14ac:dyDescent="0.25">
      <c r="A81" s="111" t="s">
        <v>115</v>
      </c>
      <c r="B81" s="112"/>
      <c r="C81" s="112"/>
      <c r="D81" s="112"/>
      <c r="E81" s="112"/>
      <c r="F81" s="112"/>
      <c r="G81" s="112"/>
      <c r="H81" s="113"/>
      <c r="I81" s="20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27">
        <f t="shared" si="5"/>
        <v>0</v>
      </c>
      <c r="X81" s="27">
        <f t="shared" ref="X81:X83" si="19">I81*W81</f>
        <v>0</v>
      </c>
      <c r="Y81" s="27"/>
    </row>
    <row r="82" spans="1:43" s="22" customFormat="1" x14ac:dyDescent="0.25">
      <c r="A82" s="98" t="s">
        <v>117</v>
      </c>
      <c r="B82" s="99"/>
      <c r="C82" s="99"/>
      <c r="D82" s="99"/>
      <c r="E82" s="99"/>
      <c r="F82" s="99"/>
      <c r="G82" s="99"/>
      <c r="H82" s="100"/>
      <c r="I82" s="20">
        <v>52.42</v>
      </c>
      <c r="J82" s="26">
        <f>SUM(J83)</f>
        <v>0</v>
      </c>
      <c r="K82" s="26">
        <f t="shared" ref="K82:V82" si="20">SUM(K83)</f>
        <v>0</v>
      </c>
      <c r="L82" s="26">
        <f t="shared" si="20"/>
        <v>0</v>
      </c>
      <c r="M82" s="26">
        <f t="shared" si="20"/>
        <v>0</v>
      </c>
      <c r="N82" s="26">
        <f t="shared" si="20"/>
        <v>0</v>
      </c>
      <c r="O82" s="26">
        <f t="shared" si="20"/>
        <v>0</v>
      </c>
      <c r="P82" s="26">
        <f t="shared" si="20"/>
        <v>0</v>
      </c>
      <c r="Q82" s="26">
        <f t="shared" si="20"/>
        <v>0</v>
      </c>
      <c r="R82" s="26">
        <f t="shared" si="20"/>
        <v>0</v>
      </c>
      <c r="S82" s="26">
        <f t="shared" si="20"/>
        <v>0</v>
      </c>
      <c r="T82" s="26">
        <f t="shared" si="20"/>
        <v>0</v>
      </c>
      <c r="U82" s="26">
        <f t="shared" si="20"/>
        <v>0</v>
      </c>
      <c r="V82" s="26">
        <f t="shared" si="20"/>
        <v>0</v>
      </c>
      <c r="W82" s="26">
        <f t="shared" ref="W82:W83" si="21">SUM(J82:V82)</f>
        <v>0</v>
      </c>
      <c r="X82" s="26">
        <f t="shared" si="19"/>
        <v>0</v>
      </c>
      <c r="Y82" s="26"/>
    </row>
    <row r="83" spans="1:43" s="22" customFormat="1" ht="15.75" customHeight="1" outlineLevel="1" x14ac:dyDescent="0.25">
      <c r="A83" s="114" t="s">
        <v>118</v>
      </c>
      <c r="B83" s="115"/>
      <c r="C83" s="115"/>
      <c r="D83" s="115"/>
      <c r="E83" s="115"/>
      <c r="F83" s="115"/>
      <c r="G83" s="115"/>
      <c r="H83" s="116"/>
      <c r="I83" s="20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27">
        <f t="shared" si="21"/>
        <v>0</v>
      </c>
      <c r="X83" s="27">
        <f t="shared" si="19"/>
        <v>0</v>
      </c>
      <c r="Y83" s="27"/>
    </row>
    <row r="84" spans="1:43" s="22" customFormat="1" ht="15.75" customHeight="1" x14ac:dyDescent="0.25">
      <c r="A84" s="98" t="s">
        <v>42</v>
      </c>
      <c r="B84" s="99"/>
      <c r="C84" s="99"/>
      <c r="D84" s="99"/>
      <c r="E84" s="99"/>
      <c r="F84" s="99"/>
      <c r="G84" s="99"/>
      <c r="H84" s="100"/>
      <c r="I84" s="29"/>
      <c r="J84" s="26">
        <f t="shared" ref="J84:X84" si="22">SUM(J82,J70,J59,J57,J54)</f>
        <v>0</v>
      </c>
      <c r="K84" s="26">
        <f t="shared" si="22"/>
        <v>0</v>
      </c>
      <c r="L84" s="26">
        <f t="shared" si="22"/>
        <v>0</v>
      </c>
      <c r="M84" s="26">
        <f t="shared" si="22"/>
        <v>0</v>
      </c>
      <c r="N84" s="26">
        <f t="shared" si="22"/>
        <v>0</v>
      </c>
      <c r="O84" s="26">
        <f t="shared" si="22"/>
        <v>0</v>
      </c>
      <c r="P84" s="26">
        <f t="shared" si="22"/>
        <v>0</v>
      </c>
      <c r="Q84" s="26">
        <f t="shared" si="22"/>
        <v>0</v>
      </c>
      <c r="R84" s="26">
        <f t="shared" si="22"/>
        <v>0</v>
      </c>
      <c r="S84" s="26">
        <f t="shared" si="22"/>
        <v>0</v>
      </c>
      <c r="T84" s="26">
        <f t="shared" si="22"/>
        <v>0</v>
      </c>
      <c r="U84" s="26">
        <f t="shared" si="22"/>
        <v>0</v>
      </c>
      <c r="V84" s="26">
        <f t="shared" si="22"/>
        <v>0</v>
      </c>
      <c r="W84" s="26">
        <f t="shared" si="22"/>
        <v>0</v>
      </c>
      <c r="X84" s="26">
        <f t="shared" si="22"/>
        <v>0</v>
      </c>
      <c r="Y84" s="25"/>
    </row>
    <row r="85" spans="1:43" s="22" customFormat="1" ht="34.5" customHeight="1" x14ac:dyDescent="0.25">
      <c r="A85" s="117" t="s">
        <v>119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</row>
    <row r="86" spans="1:43" s="22" customFormat="1" ht="33" customHeight="1" x14ac:dyDescent="0.25">
      <c r="A86" s="98" t="s">
        <v>121</v>
      </c>
      <c r="B86" s="99"/>
      <c r="C86" s="99"/>
      <c r="D86" s="99"/>
      <c r="E86" s="99"/>
      <c r="F86" s="99"/>
      <c r="G86" s="99"/>
      <c r="H86" s="100"/>
      <c r="I86" s="20" t="s">
        <v>152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26">
        <f t="shared" ref="W86:W87" si="23">SUM(J86:V86)</f>
        <v>0</v>
      </c>
      <c r="X86" s="26">
        <f t="shared" ref="X86:X87" si="24">I86*W86</f>
        <v>0</v>
      </c>
      <c r="Y86" s="26"/>
    </row>
    <row r="87" spans="1:43" s="22" customFormat="1" x14ac:dyDescent="0.25">
      <c r="A87" s="98" t="s">
        <v>122</v>
      </c>
      <c r="B87" s="99"/>
      <c r="C87" s="99"/>
      <c r="D87" s="99"/>
      <c r="E87" s="99"/>
      <c r="F87" s="99"/>
      <c r="G87" s="99"/>
      <c r="H87" s="100"/>
      <c r="I87" s="20">
        <v>108.61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5">
        <f t="shared" si="23"/>
        <v>0</v>
      </c>
      <c r="X87" s="25">
        <f t="shared" si="24"/>
        <v>0</v>
      </c>
      <c r="Y87" s="25"/>
    </row>
    <row r="88" spans="1:43" s="22" customFormat="1" ht="15.75" customHeight="1" x14ac:dyDescent="0.25">
      <c r="A88" s="98" t="s">
        <v>42</v>
      </c>
      <c r="B88" s="99"/>
      <c r="C88" s="99"/>
      <c r="D88" s="99"/>
      <c r="E88" s="99"/>
      <c r="F88" s="99"/>
      <c r="G88" s="99"/>
      <c r="H88" s="100"/>
      <c r="I88" s="29"/>
      <c r="J88" s="26">
        <f t="shared" ref="J88:X88" si="25">SUM(J86:J87)</f>
        <v>0</v>
      </c>
      <c r="K88" s="26">
        <f t="shared" si="25"/>
        <v>0</v>
      </c>
      <c r="L88" s="26">
        <f t="shared" si="25"/>
        <v>0</v>
      </c>
      <c r="M88" s="26">
        <f t="shared" si="25"/>
        <v>0</v>
      </c>
      <c r="N88" s="26">
        <f t="shared" si="25"/>
        <v>0</v>
      </c>
      <c r="O88" s="26">
        <f t="shared" si="25"/>
        <v>0</v>
      </c>
      <c r="P88" s="26">
        <f t="shared" si="25"/>
        <v>0</v>
      </c>
      <c r="Q88" s="26">
        <f t="shared" si="25"/>
        <v>0</v>
      </c>
      <c r="R88" s="26">
        <f t="shared" si="25"/>
        <v>0</v>
      </c>
      <c r="S88" s="26">
        <f t="shared" si="25"/>
        <v>0</v>
      </c>
      <c r="T88" s="26">
        <f t="shared" si="25"/>
        <v>0</v>
      </c>
      <c r="U88" s="26">
        <f t="shared" si="25"/>
        <v>0</v>
      </c>
      <c r="V88" s="26">
        <f t="shared" si="25"/>
        <v>0</v>
      </c>
      <c r="W88" s="26">
        <f t="shared" si="25"/>
        <v>0</v>
      </c>
      <c r="X88" s="26">
        <f t="shared" si="25"/>
        <v>0</v>
      </c>
      <c r="Y88" s="25"/>
    </row>
    <row r="89" spans="1:43" x14ac:dyDescent="0.25">
      <c r="A89" s="68" t="s">
        <v>18</v>
      </c>
      <c r="B89" s="68"/>
      <c r="C89" s="68"/>
      <c r="D89" s="68"/>
      <c r="E89" s="68"/>
      <c r="F89" s="68"/>
      <c r="G89" s="68"/>
      <c r="H89" s="68"/>
      <c r="I89" s="20"/>
      <c r="J89" s="20">
        <f t="shared" ref="J89:X89" si="26">SUM(J88,J84,J52,J39,J16)</f>
        <v>4</v>
      </c>
      <c r="K89" s="20">
        <f t="shared" si="26"/>
        <v>4</v>
      </c>
      <c r="L89" s="20">
        <f t="shared" si="26"/>
        <v>4</v>
      </c>
      <c r="M89" s="20">
        <f t="shared" si="26"/>
        <v>4</v>
      </c>
      <c r="N89" s="20">
        <f t="shared" si="26"/>
        <v>4</v>
      </c>
      <c r="O89" s="20">
        <f t="shared" si="26"/>
        <v>4</v>
      </c>
      <c r="P89" s="20">
        <f t="shared" si="26"/>
        <v>4</v>
      </c>
      <c r="Q89" s="20">
        <f t="shared" si="26"/>
        <v>4</v>
      </c>
      <c r="R89" s="20">
        <f t="shared" si="26"/>
        <v>4</v>
      </c>
      <c r="S89" s="20">
        <f t="shared" si="26"/>
        <v>4</v>
      </c>
      <c r="T89" s="20">
        <f t="shared" si="26"/>
        <v>4</v>
      </c>
      <c r="U89" s="20">
        <f t="shared" si="26"/>
        <v>4</v>
      </c>
      <c r="V89" s="20">
        <f t="shared" si="26"/>
        <v>4</v>
      </c>
      <c r="W89" s="20">
        <f t="shared" si="26"/>
        <v>52</v>
      </c>
      <c r="X89" s="20">
        <f t="shared" si="26"/>
        <v>9013.5500000000011</v>
      </c>
      <c r="Y89" s="31"/>
    </row>
    <row r="91" spans="1:43" x14ac:dyDescent="0.25">
      <c r="A91" s="69" t="s">
        <v>24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43" x14ac:dyDescent="0.25">
      <c r="A92" s="69" t="s">
        <v>22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43" x14ac:dyDescent="0.25">
      <c r="B93" s="11"/>
      <c r="C93" s="12"/>
      <c r="D93" s="12"/>
      <c r="E93" s="12"/>
      <c r="F93" s="12"/>
      <c r="G93" s="12"/>
      <c r="H93" s="12"/>
      <c r="I93" s="12"/>
      <c r="P93" s="13"/>
      <c r="Q93" s="13"/>
      <c r="S93" s="10"/>
      <c r="T93" s="10"/>
      <c r="U93" s="10"/>
      <c r="V93" s="10"/>
      <c r="W93" s="10"/>
      <c r="X93" s="10"/>
      <c r="Y93" s="10"/>
    </row>
    <row r="94" spans="1:43" x14ac:dyDescent="0.25">
      <c r="A94" s="32"/>
      <c r="B94" s="33"/>
      <c r="C94" s="16"/>
      <c r="D94" s="21"/>
      <c r="E94" s="32"/>
      <c r="F94" s="32"/>
      <c r="G94" s="32"/>
      <c r="H94" s="16"/>
      <c r="I94" s="16"/>
      <c r="J94" s="16"/>
      <c r="K94" s="16"/>
      <c r="L94" s="16"/>
      <c r="M94" s="16"/>
      <c r="N94" s="16"/>
      <c r="O94" s="16"/>
      <c r="P94" s="17"/>
      <c r="Q94" s="17"/>
      <c r="R94" s="16"/>
    </row>
    <row r="95" spans="1:43" x14ac:dyDescent="0.25">
      <c r="A95" s="10" t="s">
        <v>48</v>
      </c>
      <c r="C95" s="14"/>
      <c r="D95" s="14"/>
      <c r="E95" s="14"/>
      <c r="G95" s="64" t="s">
        <v>129</v>
      </c>
      <c r="H95" s="64"/>
      <c r="J95" s="34" t="s">
        <v>26</v>
      </c>
      <c r="O95" s="12" t="s">
        <v>27</v>
      </c>
      <c r="S95" s="12" t="s">
        <v>28</v>
      </c>
      <c r="W95" s="12"/>
      <c r="Z95" s="16"/>
      <c r="AA95" s="16"/>
      <c r="AB95" s="16"/>
      <c r="AO95" s="35"/>
      <c r="AP95" s="35"/>
      <c r="AQ95" s="35"/>
    </row>
    <row r="96" spans="1:43" s="36" customFormat="1" ht="18.75" x14ac:dyDescent="0.25">
      <c r="B96" s="37"/>
      <c r="C96" s="37"/>
      <c r="D96" s="37" t="s">
        <v>49</v>
      </c>
      <c r="E96" s="37"/>
      <c r="F96" s="37"/>
      <c r="G96" s="65" t="s">
        <v>50</v>
      </c>
      <c r="H96" s="65"/>
      <c r="I96" s="38"/>
      <c r="J96" s="39"/>
      <c r="K96" s="39"/>
      <c r="L96" s="37"/>
      <c r="M96" s="37"/>
      <c r="P96" s="37" t="s">
        <v>29</v>
      </c>
      <c r="Q96" s="40"/>
      <c r="R96" s="41"/>
      <c r="S96" s="39"/>
      <c r="T96" s="39"/>
      <c r="U96" s="37" t="s">
        <v>30</v>
      </c>
      <c r="V96" s="39"/>
      <c r="W96" s="39"/>
      <c r="X96" s="41"/>
      <c r="Y96" s="39"/>
    </row>
    <row r="97" spans="1:43" x14ac:dyDescent="0.25">
      <c r="A97" s="42"/>
      <c r="B97" s="43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7"/>
      <c r="Q97" s="17"/>
      <c r="R97" s="16"/>
    </row>
    <row r="98" spans="1:43" x14ac:dyDescent="0.25">
      <c r="A98" s="16"/>
      <c r="B98" s="4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7"/>
      <c r="Q98" s="17"/>
      <c r="R98" s="16"/>
      <c r="Z98" s="16"/>
      <c r="AA98" s="16"/>
      <c r="AB98" s="16"/>
      <c r="AO98" s="35"/>
      <c r="AP98" s="35"/>
      <c r="AQ98" s="35"/>
    </row>
    <row r="99" spans="1:43" x14ac:dyDescent="0.25">
      <c r="A99" s="45" t="s">
        <v>51</v>
      </c>
      <c r="B99" s="14"/>
      <c r="C99" s="10" t="s">
        <v>45</v>
      </c>
      <c r="D99" s="15"/>
      <c r="E99" s="16" t="s">
        <v>46</v>
      </c>
      <c r="F99" s="15"/>
      <c r="G99" s="16" t="s">
        <v>47</v>
      </c>
      <c r="H99" s="16"/>
      <c r="I99" s="16"/>
      <c r="J99" s="16"/>
      <c r="K99" s="16"/>
      <c r="L99" s="16"/>
      <c r="M99" s="16"/>
      <c r="N99" s="16"/>
      <c r="O99" s="16"/>
      <c r="P99" s="17"/>
      <c r="Q99" s="17"/>
      <c r="R99" s="16"/>
      <c r="Z99" s="16"/>
      <c r="AA99" s="16"/>
      <c r="AB99" s="16"/>
      <c r="AO99" s="35"/>
      <c r="AP99" s="35"/>
      <c r="AQ99" s="35"/>
    </row>
    <row r="100" spans="1:43" x14ac:dyDescent="0.25">
      <c r="A100" s="16"/>
      <c r="B100" s="4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7"/>
      <c r="Q100" s="17"/>
      <c r="R100" s="16"/>
      <c r="Z100" s="16"/>
      <c r="AA100" s="16"/>
      <c r="AB100" s="16"/>
      <c r="AO100" s="35"/>
      <c r="AP100" s="35"/>
      <c r="AQ100" s="35"/>
    </row>
    <row r="101" spans="1:43" x14ac:dyDescent="0.25">
      <c r="A101" s="34" t="s">
        <v>31</v>
      </c>
      <c r="C101" s="12"/>
      <c r="D101" s="12"/>
      <c r="E101" s="12"/>
      <c r="F101" s="12"/>
      <c r="G101" s="12"/>
      <c r="H101" s="12"/>
      <c r="I101" s="12"/>
      <c r="Q101" s="12" t="s">
        <v>32</v>
      </c>
      <c r="U101" s="12" t="s">
        <v>33</v>
      </c>
      <c r="W101" s="12"/>
      <c r="Z101" s="16"/>
      <c r="AA101" s="16"/>
      <c r="AB101" s="16"/>
      <c r="AO101" s="35"/>
      <c r="AP101" s="35"/>
      <c r="AQ101" s="35"/>
    </row>
    <row r="102" spans="1:43" s="36" customFormat="1" ht="18.75" x14ac:dyDescent="0.25">
      <c r="A102" s="46"/>
      <c r="B102" s="40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Q102" s="47" t="s">
        <v>34</v>
      </c>
      <c r="R102" s="39"/>
      <c r="S102" s="37"/>
      <c r="T102" s="39"/>
      <c r="U102" s="39"/>
      <c r="V102" s="37" t="s">
        <v>30</v>
      </c>
      <c r="W102" s="39"/>
      <c r="X102" s="41"/>
      <c r="Y102" s="39"/>
      <c r="AO102" s="48"/>
      <c r="AP102" s="48"/>
      <c r="AQ102" s="48"/>
    </row>
    <row r="103" spans="1:43" x14ac:dyDescent="0.25">
      <c r="B103" s="11"/>
      <c r="C103" s="12"/>
      <c r="D103" s="12"/>
      <c r="E103" s="12"/>
      <c r="F103" s="12"/>
      <c r="G103" s="12"/>
      <c r="H103" s="12"/>
      <c r="I103" s="12"/>
      <c r="P103" s="13"/>
      <c r="Q103" s="13"/>
      <c r="AO103" s="35"/>
      <c r="AP103" s="35"/>
      <c r="AQ103" s="35"/>
    </row>
  </sheetData>
  <sheetProtection sheet="1" objects="1" scenarios="1"/>
  <mergeCells count="98">
    <mergeCell ref="Q1:Y1"/>
    <mergeCell ref="A3:H3"/>
    <mergeCell ref="J3:Y3"/>
    <mergeCell ref="J4:Y4"/>
    <mergeCell ref="A4:H4"/>
    <mergeCell ref="G95:H95"/>
    <mergeCell ref="G96:H96"/>
    <mergeCell ref="J5:Y5"/>
    <mergeCell ref="A11:Y11"/>
    <mergeCell ref="A8:H10"/>
    <mergeCell ref="I8:I10"/>
    <mergeCell ref="J8:N8"/>
    <mergeCell ref="O8:V8"/>
    <mergeCell ref="W8:W9"/>
    <mergeCell ref="X8:X9"/>
    <mergeCell ref="Y8:Y9"/>
    <mergeCell ref="A39:H39"/>
    <mergeCell ref="A40:Y40"/>
    <mergeCell ref="A49:H49"/>
    <mergeCell ref="A43:H43"/>
    <mergeCell ref="A42:H42"/>
    <mergeCell ref="A31:H31"/>
    <mergeCell ref="A35:H35"/>
    <mergeCell ref="A32:H32"/>
    <mergeCell ref="A33:H33"/>
    <mergeCell ref="J9:V9"/>
    <mergeCell ref="A24:H24"/>
    <mergeCell ref="A25:H25"/>
    <mergeCell ref="A12:H12"/>
    <mergeCell ref="A13:H13"/>
    <mergeCell ref="A14:H14"/>
    <mergeCell ref="A15:H15"/>
    <mergeCell ref="A16:H16"/>
    <mergeCell ref="A18:H18"/>
    <mergeCell ref="A19:H19"/>
    <mergeCell ref="A17:Y17"/>
    <mergeCell ref="A26:H26"/>
    <mergeCell ref="A92:Y92"/>
    <mergeCell ref="A89:H89"/>
    <mergeCell ref="A91:Y91"/>
    <mergeCell ref="A88:H88"/>
    <mergeCell ref="A87:H87"/>
    <mergeCell ref="A61:H61"/>
    <mergeCell ref="A60:H60"/>
    <mergeCell ref="A59:H59"/>
    <mergeCell ref="A58:H58"/>
    <mergeCell ref="A57:H57"/>
    <mergeCell ref="A46:H46"/>
    <mergeCell ref="A45:H45"/>
    <mergeCell ref="A44:H44"/>
    <mergeCell ref="A56:H56"/>
    <mergeCell ref="A53:Y53"/>
    <mergeCell ref="A51:H51"/>
    <mergeCell ref="A50:H50"/>
    <mergeCell ref="A52:H52"/>
    <mergeCell ref="A48:H48"/>
    <mergeCell ref="A47:H47"/>
    <mergeCell ref="A7:Y7"/>
    <mergeCell ref="A55:H55"/>
    <mergeCell ref="A54:H54"/>
    <mergeCell ref="A37:H37"/>
    <mergeCell ref="A27:H27"/>
    <mergeCell ref="A20:H20"/>
    <mergeCell ref="A21:H21"/>
    <mergeCell ref="A22:H22"/>
    <mergeCell ref="A23:H23"/>
    <mergeCell ref="A36:H36"/>
    <mergeCell ref="A28:H28"/>
    <mergeCell ref="A29:H29"/>
    <mergeCell ref="A30:H30"/>
    <mergeCell ref="A41:H41"/>
    <mergeCell ref="A38:H38"/>
    <mergeCell ref="A34:H34"/>
    <mergeCell ref="A68:H68"/>
    <mergeCell ref="A79:H79"/>
    <mergeCell ref="A67:H67"/>
    <mergeCell ref="A63:H63"/>
    <mergeCell ref="A62:H62"/>
    <mergeCell ref="A74:H74"/>
    <mergeCell ref="A73:H73"/>
    <mergeCell ref="A72:H72"/>
    <mergeCell ref="A71:H71"/>
    <mergeCell ref="A70:H70"/>
    <mergeCell ref="A69:H69"/>
    <mergeCell ref="A66:H66"/>
    <mergeCell ref="A65:H65"/>
    <mergeCell ref="A64:H64"/>
    <mergeCell ref="A86:H86"/>
    <mergeCell ref="A78:H78"/>
    <mergeCell ref="A77:H77"/>
    <mergeCell ref="A76:H76"/>
    <mergeCell ref="A75:H75"/>
    <mergeCell ref="A84:H84"/>
    <mergeCell ref="A83:H83"/>
    <mergeCell ref="A82:H82"/>
    <mergeCell ref="A81:H81"/>
    <mergeCell ref="A80:H80"/>
    <mergeCell ref="A85:Y85"/>
  </mergeCells>
  <pageMargins left="0.82677165354330717" right="0.23622047244094491" top="0.35433070866141736" bottom="0.35433070866141736" header="0.31496062992125984" footer="0.31496062992125984"/>
  <pageSetup paperSize="9" scale="51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Стационар</vt:lpstr>
      <vt:lpstr>стационар сопр</vt:lpstr>
      <vt:lpstr>полустационар сопр</vt:lpstr>
      <vt:lpstr>полустационар</vt:lpstr>
      <vt:lpstr>'полустационар сопр'!Область_печати</vt:lpstr>
      <vt:lpstr>'стационар сопр'!Область_печати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2023-04-05T06:42:15Z</dcterms:modified>
</cp:coreProperties>
</file>